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1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<sst xmlns="http://schemas.openxmlformats.org/spreadsheetml/2006/main" count="68" uniqueCount="56">
  <si>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</si>
  <si>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</si>
  <si>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</si>
  <si>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</si>
  <si>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</si>
  <si>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</si>
  <si>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</si>
  <si>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</si>
  <si>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</si>
  <si>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</si>
  <si>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</si>
  <si>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</si>
  <si>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</si>
  <si>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</si>
  <si>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</si>
  <si>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</si>
  <si>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</si>
  <si>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</si>
  <si>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</si>
  <si>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</si>
  <si>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</si>
  <si>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</si>
  <si>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</si>
  <si>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</si>
  <si>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</si>
  <si>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</si>
  <si>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</si>
  <si>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</si>
  <si>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</si>
  <si>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</si>
  <si>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</si>
  <si>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</si>
  <si>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</si>
  <si>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</si>
  <si>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</si>
  <si>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</si>
  <si>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</si>
  <si>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</si>
  <si>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</si>
  <si>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</si>
  <si>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</si>
  <si>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</si>
  <si>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</si>
  <si>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</si>
  <si>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</si>
  <si>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 xml:space="preserve">steady </t>
  </si>
  <si>
    <t>3mph</t>
  </si>
  <si>
    <t>Inches/Hour</t>
  </si>
  <si>
    <t>MSU Extension Irrigation System Evaluation Tool,5-11</t>
  </si>
  <si>
    <t>Integrity check</t>
  </si>
  <si>
    <t>Eight Tower Valley</t>
  </si>
  <si>
    <t>v-jack</t>
  </si>
  <si>
    <t>Hole in cup</t>
  </si>
  <si>
    <t>leaking valve</t>
  </si>
  <si>
    <t>Leak in the line</t>
  </si>
  <si>
    <t>South Bend, IN 6-9-11 clean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</si>
</sst>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3375"/>
          <c:w val="0.806"/>
          <c:h val="0.858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45</c:v>
                </c:pt>
                <c:pt idx="7">
                  <c:v>70</c:v>
                </c:pt>
                <c:pt idx="8">
                  <c:v>60</c:v>
                </c:pt>
                <c:pt idx="9">
                  <c:v>75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50</c:v>
                </c:pt>
                <c:pt idx="16">
                  <c:v>35</c:v>
                </c:pt>
                <c:pt idx="17">
                  <c:v>50</c:v>
                </c:pt>
                <c:pt idx="18">
                  <c:v>40</c:v>
                </c:pt>
                <c:pt idx="19">
                  <c:v>35</c:v>
                </c:pt>
                <c:pt idx="20">
                  <c:v>50</c:v>
                </c:pt>
                <c:pt idx="21">
                  <c:v>40</c:v>
                </c:pt>
                <c:pt idx="22">
                  <c:v>50</c:v>
                </c:pt>
                <c:pt idx="23">
                  <c:v>45</c:v>
                </c:pt>
                <c:pt idx="25">
                  <c:v>55</c:v>
                </c:pt>
                <c:pt idx="26">
                  <c:v>50</c:v>
                </c:pt>
                <c:pt idx="27">
                  <c:v>50</c:v>
                </c:pt>
                <c:pt idx="28">
                  <c:v>55</c:v>
                </c:pt>
                <c:pt idx="30">
                  <c:v>65</c:v>
                </c:pt>
                <c:pt idx="31">
                  <c:v>60</c:v>
                </c:pt>
                <c:pt idx="32">
                  <c:v>60</c:v>
                </c:pt>
                <c:pt idx="33">
                  <c:v>55</c:v>
                </c:pt>
                <c:pt idx="34">
                  <c:v>50</c:v>
                </c:pt>
                <c:pt idx="35">
                  <c:v>60</c:v>
                </c:pt>
                <c:pt idx="36">
                  <c:v>60</c:v>
                </c:pt>
                <c:pt idx="37">
                  <c:v>50</c:v>
                </c:pt>
                <c:pt idx="38">
                  <c:v>40</c:v>
                </c:pt>
                <c:pt idx="39">
                  <c:v>65</c:v>
                </c:pt>
                <c:pt idx="40">
                  <c:v>55</c:v>
                </c:pt>
                <c:pt idx="41">
                  <c:v>60</c:v>
                </c:pt>
                <c:pt idx="42">
                  <c:v>50</c:v>
                </c:pt>
                <c:pt idx="43">
                  <c:v>50</c:v>
                </c:pt>
                <c:pt idx="44">
                  <c:v>65</c:v>
                </c:pt>
                <c:pt idx="45">
                  <c:v>65</c:v>
                </c:pt>
                <c:pt idx="46">
                  <c:v>50</c:v>
                </c:pt>
                <c:pt idx="47">
                  <c:v>60</c:v>
                </c:pt>
                <c:pt idx="48">
                  <c:v>60</c:v>
                </c:pt>
                <c:pt idx="50">
                  <c:v>75</c:v>
                </c:pt>
                <c:pt idx="51">
                  <c:v>55</c:v>
                </c:pt>
                <c:pt idx="52">
                  <c:v>60</c:v>
                </c:pt>
                <c:pt idx="53">
                  <c:v>55</c:v>
                </c:pt>
                <c:pt idx="54">
                  <c:v>60</c:v>
                </c:pt>
                <c:pt idx="55">
                  <c:v>50</c:v>
                </c:pt>
                <c:pt idx="56">
                  <c:v>55</c:v>
                </c:pt>
                <c:pt idx="57">
                  <c:v>55</c:v>
                </c:pt>
                <c:pt idx="58">
                  <c:v>50</c:v>
                </c:pt>
                <c:pt idx="59">
                  <c:v>55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60</c:v>
                </c:pt>
                <c:pt idx="66">
                  <c:v>55</c:v>
                </c:pt>
                <c:pt idx="67">
                  <c:v>50</c:v>
                </c:pt>
                <c:pt idx="68">
                  <c:v>60</c:v>
                </c:pt>
                <c:pt idx="69">
                  <c:v>65</c:v>
                </c:pt>
                <c:pt idx="70">
                  <c:v>65</c:v>
                </c:pt>
                <c:pt idx="71">
                  <c:v>75</c:v>
                </c:pt>
                <c:pt idx="72">
                  <c:v>65</c:v>
                </c:pt>
                <c:pt idx="73">
                  <c:v>60</c:v>
                </c:pt>
                <c:pt idx="74">
                  <c:v>50</c:v>
                </c:pt>
                <c:pt idx="75">
                  <c:v>50</c:v>
                </c:pt>
                <c:pt idx="76">
                  <c:v>60</c:v>
                </c:pt>
                <c:pt idx="77">
                  <c:v>50</c:v>
                </c:pt>
                <c:pt idx="79">
                  <c:v>60</c:v>
                </c:pt>
                <c:pt idx="80">
                  <c:v>50</c:v>
                </c:pt>
                <c:pt idx="81">
                  <c:v>50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50</c:v>
                </c:pt>
                <c:pt idx="86">
                  <c:v>60</c:v>
                </c:pt>
                <c:pt idx="87">
                  <c:v>50</c:v>
                </c:pt>
                <c:pt idx="88">
                  <c:v>60</c:v>
                </c:pt>
                <c:pt idx="89">
                  <c:v>55</c:v>
                </c:pt>
                <c:pt idx="90">
                  <c:v>60</c:v>
                </c:pt>
                <c:pt idx="91">
                  <c:v>60</c:v>
                </c:pt>
                <c:pt idx="92">
                  <c:v>55</c:v>
                </c:pt>
                <c:pt idx="93">
                  <c:v>55</c:v>
                </c:pt>
                <c:pt idx="94">
                  <c:v>60</c:v>
                </c:pt>
                <c:pt idx="95">
                  <c:v>60</c:v>
                </c:pt>
                <c:pt idx="96">
                  <c:v>75</c:v>
                </c:pt>
                <c:pt idx="97">
                  <c:v>60</c:v>
                </c:pt>
                <c:pt idx="98">
                  <c:v>70</c:v>
                </c:pt>
                <c:pt idx="99">
                  <c:v>55</c:v>
                </c:pt>
                <c:pt idx="100">
                  <c:v>50</c:v>
                </c:pt>
                <c:pt idx="101">
                  <c:v>55</c:v>
                </c:pt>
                <c:pt idx="102">
                  <c:v>50</c:v>
                </c:pt>
                <c:pt idx="103">
                  <c:v>60</c:v>
                </c:pt>
                <c:pt idx="105">
                  <c:v>60</c:v>
                </c:pt>
                <c:pt idx="106">
                  <c:v>55</c:v>
                </c:pt>
                <c:pt idx="107">
                  <c:v>50</c:v>
                </c:pt>
                <c:pt idx="108">
                  <c:v>70</c:v>
                </c:pt>
                <c:pt idx="111">
                  <c:v>60</c:v>
                </c:pt>
                <c:pt idx="112">
                  <c:v>50</c:v>
                </c:pt>
                <c:pt idx="113">
                  <c:v>45</c:v>
                </c:pt>
                <c:pt idx="114">
                  <c:v>45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55</c:v>
                </c:pt>
                <c:pt idx="119">
                  <c:v>40</c:v>
                </c:pt>
                <c:pt idx="120">
                  <c:v>50</c:v>
                </c:pt>
                <c:pt idx="121">
                  <c:v>50</c:v>
                </c:pt>
                <c:pt idx="122">
                  <c:v>60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55</c:v>
                </c:pt>
                <c:pt idx="127">
                  <c:v>45</c:v>
                </c:pt>
                <c:pt idx="128">
                  <c:v>55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35</c:v>
                </c:pt>
                <c:pt idx="133">
                  <c:v>30</c:v>
                </c:pt>
                <c:pt idx="134">
                  <c:v>45</c:v>
                </c:pt>
                <c:pt idx="135">
                  <c:v>75</c:v>
                </c:pt>
                <c:pt idx="136">
                  <c:v>80</c:v>
                </c:pt>
                <c:pt idx="137">
                  <c:v>70</c:v>
                </c:pt>
                <c:pt idx="138">
                  <c:v>80</c:v>
                </c:pt>
                <c:pt idx="139">
                  <c:v>70</c:v>
                </c:pt>
                <c:pt idx="140">
                  <c:v>50</c:v>
                </c:pt>
              </c:numCache>
            </c:numRef>
          </c:yVal>
          <c:smooth val="0"/>
        </c:ser>
        <c:axId val="52226899"/>
        <c:axId val="280044"/>
      </c:scatterChart>
      <c:valAx>
        <c:axId val="5222689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11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044"/>
        <c:crosses val="autoZero"/>
        <c:crossBetween val="midCat"/>
        <c:dispUnits/>
      </c:valAx>
      <c:valAx>
        <c:axId val="280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0.017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26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5"/>
          <c:y val="0.711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0.18775</cdr:y>
    </cdr:from>
    <cdr:to>
      <cdr:x>0.2495</cdr:x>
      <cdr:y>0.84825</cdr:y>
    </cdr:to>
    <cdr:sp>
      <cdr:nvSpPr>
        <cdr:cNvPr id="1" name="Line 4"/>
        <cdr:cNvSpPr>
          <a:spLocks/>
        </cdr:cNvSpPr>
      </cdr:nvSpPr>
      <cdr:spPr>
        <a:xfrm>
          <a:off x="2162175" y="1104900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0.5115</cdr:x>
      <cdr:y>0.101</cdr:y>
    </cdr:from>
    <cdr:to>
      <cdr:x>0.592</cdr:x>
      <cdr:y>0.13</cdr:y>
    </cdr:to>
    <cdr:sp>
      <cdr:nvSpPr>
        <cdr:cNvPr id="2" name="Text Box 5"/>
        <cdr:cNvSpPr txBox="1">
          <a:spLocks noChangeArrowheads="1"/>
        </cdr:cNvSpPr>
      </cdr:nvSpPr>
      <cdr:spPr>
        <a:xfrm>
          <a:off x="4429125" y="5905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6
</a:t>
          </a:r>
        </a:p>
      </cdr:txBody>
    </cdr:sp>
  </cdr:relSizeAnchor>
  <cdr:relSizeAnchor xmlns:cdr="http://schemas.openxmlformats.org/drawingml/2006/chartDrawing">
    <cdr:from>
      <cdr:x>0.20975</cdr:x>
      <cdr:y>0.145</cdr:y>
    </cdr:from>
    <cdr:to>
      <cdr:x>0.29375</cdr:x>
      <cdr:y>0.18125</cdr:y>
    </cdr:to>
    <cdr:sp>
      <cdr:nvSpPr>
        <cdr:cNvPr id="3" name="Text Box 6"/>
        <cdr:cNvSpPr txBox="1">
          <a:spLocks noChangeArrowheads="1"/>
        </cdr:cNvSpPr>
      </cdr:nvSpPr>
      <cdr:spPr>
        <a:xfrm>
          <a:off x="1809750" y="8572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0.39675</cdr:x>
      <cdr:y>0.14575</cdr:y>
    </cdr:from>
    <cdr:to>
      <cdr:x>0.4005</cdr:x>
      <cdr:y>0.8085</cdr:y>
    </cdr:to>
    <cdr:sp>
      <cdr:nvSpPr>
        <cdr:cNvPr id="4" name="Line 12"/>
        <cdr:cNvSpPr>
          <a:spLocks/>
        </cdr:cNvSpPr>
      </cdr:nvSpPr>
      <cdr:spPr>
        <a:xfrm flipH="1" flipV="1">
          <a:off x="3438525" y="857250"/>
          <a:ext cx="28575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0.1065</cdr:y>
    </cdr:from>
    <cdr:to>
      <cdr:x>0.4125</cdr:x>
      <cdr:y>0.14275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847975" y="6286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4</a:t>
          </a:r>
        </a:p>
      </cdr:txBody>
    </cdr:sp>
  </cdr:relSizeAnchor>
  <cdr:relSizeAnchor xmlns:cdr="http://schemas.openxmlformats.org/drawingml/2006/chartDrawing">
    <cdr:from>
      <cdr:x>0.55975</cdr:x>
      <cdr:y>0.14125</cdr:y>
    </cdr:from>
    <cdr:to>
      <cdr:x>0.56725</cdr:x>
      <cdr:y>0.84225</cdr:y>
    </cdr:to>
    <cdr:sp>
      <cdr:nvSpPr>
        <cdr:cNvPr id="6" name="Line 16"/>
        <cdr:cNvSpPr>
          <a:spLocks/>
        </cdr:cNvSpPr>
      </cdr:nvSpPr>
      <cdr:spPr>
        <a:xfrm flipH="1" flipV="1">
          <a:off x="4848225" y="828675"/>
          <a:ext cx="6667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0.1395</cdr:y>
    </cdr:from>
    <cdr:to>
      <cdr:x>0.70625</cdr:x>
      <cdr:y>0.79175</cdr:y>
    </cdr:to>
    <cdr:sp>
      <cdr:nvSpPr>
        <cdr:cNvPr id="7" name="Line 18"/>
        <cdr:cNvSpPr>
          <a:spLocks/>
        </cdr:cNvSpPr>
      </cdr:nvSpPr>
      <cdr:spPr>
        <a:xfrm flipH="1" flipV="1">
          <a:off x="6115050" y="819150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0.64525</cdr:x>
      <cdr:y>0.0945</cdr:y>
    </cdr:from>
    <cdr:to>
      <cdr:x>0.731</cdr:x>
      <cdr:y>0.13</cdr:y>
    </cdr:to>
    <cdr:sp>
      <cdr:nvSpPr>
        <cdr:cNvPr id="8" name="Text Box 19"/>
        <cdr:cNvSpPr txBox="1">
          <a:spLocks noChangeArrowheads="1"/>
        </cdr:cNvSpPr>
      </cdr:nvSpPr>
      <cdr:spPr>
        <a:xfrm>
          <a:off x="5591175" y="5524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8</a:t>
          </a:r>
        </a:p>
      </cdr:txBody>
    </cdr:sp>
  </cdr:relSizeAnchor>
  <cdr:relSizeAnchor xmlns:cdr="http://schemas.openxmlformats.org/drawingml/2006/chartDrawing">
    <cdr:from>
      <cdr:x>0.00675</cdr:x>
      <cdr:y>0.00925</cdr:y>
    </cdr:from>
    <cdr:to>
      <cdr:x>0.0075</cdr:x>
      <cdr:y>0.66475</cdr:y>
    </cdr:to>
    <cdr:sp>
      <cdr:nvSpPr>
        <cdr:cNvPr id="9" name="Line 18"/>
        <cdr:cNvSpPr>
          <a:spLocks/>
        </cdr:cNvSpPr>
      </cdr:nvSpPr>
      <cdr:spPr>
        <a:xfrm flipH="1" flipV="1">
          <a:off x="57150" y="47625"/>
          <a:ext cx="952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B1">
      <selection activeCell="J14" sqref="J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48</v>
      </c>
    </row>
    <row r="2" spans="1:11" ht="24" customHeight="1" thickBot="1">
      <c r="A2" t="s">
        <v>11</v>
      </c>
      <c r="B2" s="15" t="s">
        <v>55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79.68277381857489</v>
      </c>
    </row>
    <row r="4" spans="1:12" ht="13.5" thickBot="1">
      <c r="A4" t="s">
        <v>0</v>
      </c>
      <c r="C4" s="15" t="s">
        <v>50</v>
      </c>
      <c r="D4" s="16"/>
      <c r="E4" s="16"/>
      <c r="F4" s="17"/>
      <c r="G4" s="71" t="s">
        <v>44</v>
      </c>
      <c r="H4" s="72"/>
      <c r="I4" s="72"/>
      <c r="J4" s="72"/>
      <c r="K4" s="72"/>
      <c r="L4" s="7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-0.5100295579324865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0.8</v>
      </c>
      <c r="D7" s="30"/>
      <c r="E7" s="30"/>
      <c r="F7" s="30"/>
      <c r="G7" s="30"/>
      <c r="H7" s="31" t="s">
        <v>30</v>
      </c>
      <c r="J7" s="52" t="s">
        <v>46</v>
      </c>
      <c r="M7" s="14"/>
    </row>
    <row r="8" spans="2:13" ht="13.5" thickBot="1">
      <c r="B8" s="14" t="s">
        <v>28</v>
      </c>
      <c r="C8" s="49">
        <v>26.5</v>
      </c>
      <c r="D8" s="30"/>
      <c r="E8" s="30"/>
      <c r="F8" s="30"/>
      <c r="G8" s="30"/>
      <c r="H8" s="31" t="s">
        <v>31</v>
      </c>
      <c r="J8" s="49" t="s">
        <v>45</v>
      </c>
      <c r="M8" s="14"/>
    </row>
    <row r="9" spans="2:13" ht="13.5" thickBot="1">
      <c r="B9" s="14" t="s">
        <v>29</v>
      </c>
      <c r="C9" s="49">
        <v>40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47</v>
      </c>
      <c r="K11" s="60">
        <f>(60/H12)</f>
        <v>0.8699113262025409</v>
      </c>
      <c r="M11" s="14"/>
    </row>
    <row r="12" spans="2:13" ht="12.75">
      <c r="B12" s="38" t="s">
        <v>36</v>
      </c>
      <c r="H12" s="48">
        <f>(H11/J14)</f>
        <v>68.97254719273565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0.7365249228514845</v>
      </c>
      <c r="Q13" s="38"/>
    </row>
    <row r="14" spans="3:17" ht="13.5" thickBot="1">
      <c r="C14" s="14" t="s">
        <v>22</v>
      </c>
      <c r="D14" s="49">
        <v>1400</v>
      </c>
      <c r="E14" s="30"/>
      <c r="H14" s="14" t="s">
        <v>17</v>
      </c>
      <c r="J14" s="56">
        <f>(J13/2.54)</f>
        <v>0.2899704420675136</v>
      </c>
      <c r="Q14" s="38"/>
    </row>
    <row r="15" spans="3:10" ht="13.5" thickBot="1">
      <c r="C15" s="14" t="s">
        <v>23</v>
      </c>
      <c r="D15" s="49">
        <v>10</v>
      </c>
      <c r="E15" s="30"/>
      <c r="G15" s="62" t="s">
        <v>49</v>
      </c>
      <c r="H15" s="29"/>
      <c r="J15" s="61">
        <f>SUM(L25:L204)</f>
        <v>1</v>
      </c>
    </row>
    <row r="16" spans="3:10" ht="12.75">
      <c r="C16" s="14"/>
      <c r="D16" s="50"/>
      <c r="E16" s="30"/>
      <c r="H16" s="29" t="s">
        <v>39</v>
      </c>
      <c r="J16" s="57">
        <f>D206/D17</f>
        <v>54.68503937007874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35.74632352941176</v>
      </c>
    </row>
    <row r="18" spans="3:10" ht="12.75">
      <c r="C18" s="14" t="s">
        <v>38</v>
      </c>
      <c r="D18" s="51">
        <v>136</v>
      </c>
      <c r="E18" s="1"/>
      <c r="H18" s="14" t="s">
        <v>25</v>
      </c>
      <c r="J18" s="56">
        <f>K$206</f>
        <v>142.36907575757576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9" t="s">
        <v>1</v>
      </c>
      <c r="B22" s="75"/>
      <c r="C22" s="69" t="s">
        <v>2</v>
      </c>
      <c r="D22" s="69" t="s">
        <v>3</v>
      </c>
      <c r="E22" s="34" t="s">
        <v>40</v>
      </c>
      <c r="F22" s="75" t="s">
        <v>33</v>
      </c>
      <c r="G22" s="69" t="s">
        <v>42</v>
      </c>
      <c r="H22" s="69" t="s">
        <v>43</v>
      </c>
      <c r="I22" s="69" t="s">
        <v>6</v>
      </c>
      <c r="J22" s="69" t="s">
        <v>7</v>
      </c>
      <c r="K22" s="69" t="s">
        <v>8</v>
      </c>
      <c r="L22" s="69" t="s">
        <v>9</v>
      </c>
      <c r="M22" s="69" t="s">
        <v>16</v>
      </c>
      <c r="N22" s="74"/>
    </row>
    <row r="23" spans="1:14" ht="25.5">
      <c r="A23" s="69"/>
      <c r="B23" s="75"/>
      <c r="C23" s="69"/>
      <c r="D23" s="69"/>
      <c r="E23" s="34" t="s">
        <v>41</v>
      </c>
      <c r="F23" s="75"/>
      <c r="G23" s="69"/>
      <c r="H23" s="69"/>
      <c r="I23" s="69"/>
      <c r="J23" s="69"/>
      <c r="K23" s="69"/>
      <c r="L23" s="69"/>
      <c r="M23" s="69"/>
      <c r="N23" s="74"/>
    </row>
    <row r="24" spans="1:25" ht="13.5" thickBot="1">
      <c r="A24" s="70"/>
      <c r="B24" s="76"/>
      <c r="C24" s="70"/>
      <c r="D24" s="70"/>
      <c r="E24" s="33"/>
      <c r="F24" s="76"/>
      <c r="G24" s="70"/>
      <c r="H24" s="70"/>
      <c r="I24" s="70"/>
      <c r="J24" s="70"/>
      <c r="K24" s="70"/>
      <c r="L24" s="70"/>
      <c r="M24" s="70"/>
      <c r="N24" s="70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54.68503937007874</v>
      </c>
      <c r="F25" s="3"/>
      <c r="G25" s="4">
        <f>(D25+E25)/$J$19</f>
        <v>0.7104070177858292</v>
      </c>
      <c r="H25" s="4">
        <f aca="true" t="shared" si="1" ref="H25:H56">G25/2.54</f>
        <v>0.2796878022778855</v>
      </c>
      <c r="I25" s="5">
        <f aca="true" t="shared" si="2" ref="I25:I56">(G25/$J$13)</f>
        <v>0.9645390070921988</v>
      </c>
      <c r="J25" s="9">
        <f aca="true" t="shared" si="3" ref="J25:J56">IF(C25&gt;0,I25-1,0)</f>
        <v>-0.03546099290780125</v>
      </c>
      <c r="K25" s="7">
        <f>(((C25+(D15/2))^2)*3.1416)/43560</f>
        <v>0.01622727272727273</v>
      </c>
      <c r="L25" s="5">
        <f>(K25/K$206)</f>
        <v>0.00011398031939818393</v>
      </c>
      <c r="M25" s="6">
        <f aca="true" t="shared" si="4" ref="M25:M56">L25*I25</f>
        <v>0.00010993846410037601</v>
      </c>
      <c r="N25" s="2"/>
      <c r="O25">
        <f>(D25+E25)*C25</f>
        <v>546.8503937007874</v>
      </c>
      <c r="P25">
        <f aca="true" t="shared" si="5" ref="P25:P56">C25*ABS(D25-O$207)</f>
        <v>549.7508157225027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54.68503937007874</v>
      </c>
      <c r="F26" s="3"/>
      <c r="G26" s="4">
        <f>(D26+E26)/$J$19</f>
        <v>0.7104070177858292</v>
      </c>
      <c r="H26" s="4">
        <f t="shared" si="1"/>
        <v>0.2796878022778855</v>
      </c>
      <c r="I26" s="5">
        <f t="shared" si="2"/>
        <v>0.9645390070921988</v>
      </c>
      <c r="J26" s="9">
        <f t="shared" si="3"/>
        <v>-0.03546099290780125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0.00020263167893010473</v>
      </c>
      <c r="M26" s="6">
        <f t="shared" si="4"/>
        <v>0.00019544615840066842</v>
      </c>
      <c r="O26">
        <f aca="true" t="shared" si="8" ref="O26:O89">(D26+E26)*C26</f>
        <v>1093.7007874015749</v>
      </c>
      <c r="P26">
        <f t="shared" si="5"/>
        <v>1099.5016314450054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54.68503937007874</v>
      </c>
      <c r="F27" s="3"/>
      <c r="G27" s="4">
        <f aca="true" t="shared" si="9" ref="G27:G90">(D27+E27)/$J$19</f>
        <v>0.7104070177858292</v>
      </c>
      <c r="H27" s="4">
        <f t="shared" si="1"/>
        <v>0.2796878022778855</v>
      </c>
      <c r="I27" s="5">
        <f t="shared" si="2"/>
        <v>0.9645390070921988</v>
      </c>
      <c r="J27" s="9">
        <f t="shared" si="3"/>
        <v>-0.03546099290780125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0.0003039475183951571</v>
      </c>
      <c r="M27" s="6">
        <f t="shared" si="4"/>
        <v>0.00029316923760100265</v>
      </c>
      <c r="O27">
        <f t="shared" si="8"/>
        <v>1640.5511811023623</v>
      </c>
      <c r="P27">
        <f t="shared" si="5"/>
        <v>1649.2524471675083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54.68503937007874</v>
      </c>
      <c r="F28" s="3"/>
      <c r="G28" s="4">
        <f t="shared" si="9"/>
        <v>0.7104070177858292</v>
      </c>
      <c r="H28" s="4">
        <f t="shared" si="1"/>
        <v>0.2796878022778855</v>
      </c>
      <c r="I28" s="5">
        <f t="shared" si="2"/>
        <v>0.9645390070921988</v>
      </c>
      <c r="J28" s="9">
        <f t="shared" si="3"/>
        <v>-0.03546099290780125</v>
      </c>
      <c r="K28" s="7">
        <f t="shared" si="10"/>
        <v>0.05769696969696969</v>
      </c>
      <c r="L28" s="5">
        <f t="shared" si="7"/>
        <v>0.00040526335786020946</v>
      </c>
      <c r="M28" s="6">
        <f t="shared" si="4"/>
        <v>0.00039089231680133684</v>
      </c>
      <c r="O28">
        <f t="shared" si="8"/>
        <v>2187.4015748031497</v>
      </c>
      <c r="P28">
        <f t="shared" si="5"/>
        <v>2199.003262890011</v>
      </c>
    </row>
    <row r="29" spans="1:16" ht="16.5" thickBot="1">
      <c r="A29" s="3">
        <f t="shared" si="6"/>
        <v>5</v>
      </c>
      <c r="B29" s="3"/>
      <c r="C29" s="63">
        <v>50</v>
      </c>
      <c r="D29" s="66">
        <v>45</v>
      </c>
      <c r="E29" s="65">
        <f t="shared" si="0"/>
        <v>0</v>
      </c>
      <c r="F29" s="3"/>
      <c r="G29" s="4">
        <f t="shared" si="9"/>
        <v>0.5845897921736521</v>
      </c>
      <c r="H29" s="4">
        <f t="shared" si="1"/>
        <v>0.23015346148568983</v>
      </c>
      <c r="I29" s="5">
        <f t="shared" si="2"/>
        <v>0.7937135241946605</v>
      </c>
      <c r="J29" s="9">
        <f t="shared" si="3"/>
        <v>-0.20628647580533954</v>
      </c>
      <c r="K29" s="7">
        <f t="shared" si="10"/>
        <v>0.07212121212121214</v>
      </c>
      <c r="L29" s="5">
        <f t="shared" si="7"/>
        <v>0.000506579197325262</v>
      </c>
      <c r="M29" s="6">
        <f t="shared" si="4"/>
        <v>0.000402078759992736</v>
      </c>
      <c r="O29">
        <f t="shared" si="8"/>
        <v>2250</v>
      </c>
      <c r="P29">
        <f t="shared" si="5"/>
        <v>498.75407861251375</v>
      </c>
    </row>
    <row r="30" spans="1:16" ht="16.5" thickBot="1">
      <c r="A30" s="3">
        <f t="shared" si="6"/>
        <v>6</v>
      </c>
      <c r="B30" s="3"/>
      <c r="C30" s="63">
        <v>60</v>
      </c>
      <c r="D30" s="66">
        <v>70</v>
      </c>
      <c r="E30" s="65">
        <f t="shared" si="0"/>
        <v>0</v>
      </c>
      <c r="F30" s="3"/>
      <c r="G30" s="4">
        <f t="shared" si="9"/>
        <v>0.9093618989367921</v>
      </c>
      <c r="H30" s="4">
        <f t="shared" si="1"/>
        <v>0.35801649564440635</v>
      </c>
      <c r="I30" s="5">
        <f t="shared" si="2"/>
        <v>1.2346654820805827</v>
      </c>
      <c r="J30" s="9">
        <f t="shared" si="3"/>
        <v>0.2346654820805827</v>
      </c>
      <c r="K30" s="7">
        <f t="shared" si="10"/>
        <v>0.08654545454545454</v>
      </c>
      <c r="L30" s="5">
        <f t="shared" si="7"/>
        <v>0.0006078950367903142</v>
      </c>
      <c r="M30" s="6">
        <f t="shared" si="4"/>
        <v>0.0007505470186531068</v>
      </c>
      <c r="O30">
        <f t="shared" si="8"/>
        <v>4200</v>
      </c>
      <c r="P30">
        <f t="shared" si="5"/>
        <v>901.4951056649835</v>
      </c>
    </row>
    <row r="31" spans="1:16" ht="16.5" thickBot="1">
      <c r="A31" s="3">
        <f t="shared" si="6"/>
        <v>7</v>
      </c>
      <c r="B31" s="3"/>
      <c r="C31" s="63">
        <v>70</v>
      </c>
      <c r="D31" s="66">
        <v>60</v>
      </c>
      <c r="E31" s="65">
        <f t="shared" si="0"/>
        <v>0</v>
      </c>
      <c r="F31" s="3"/>
      <c r="G31" s="4">
        <f t="shared" si="9"/>
        <v>0.7794530562315362</v>
      </c>
      <c r="H31" s="4">
        <f t="shared" si="1"/>
        <v>0.30687128198091973</v>
      </c>
      <c r="I31" s="5">
        <f t="shared" si="2"/>
        <v>1.0582846989262138</v>
      </c>
      <c r="J31" s="9">
        <f t="shared" si="3"/>
        <v>0.058284698926213796</v>
      </c>
      <c r="K31" s="7">
        <f t="shared" si="10"/>
        <v>0.10096969696969699</v>
      </c>
      <c r="L31" s="5">
        <f t="shared" si="7"/>
        <v>0.0007092108762553667</v>
      </c>
      <c r="M31" s="6">
        <f t="shared" si="4"/>
        <v>0.000750547018653107</v>
      </c>
      <c r="O31">
        <f t="shared" si="8"/>
        <v>4200</v>
      </c>
      <c r="P31">
        <f t="shared" si="5"/>
        <v>351.74428994248075</v>
      </c>
    </row>
    <row r="32" spans="1:16" ht="16.5" thickBot="1">
      <c r="A32" s="3">
        <f t="shared" si="6"/>
        <v>8</v>
      </c>
      <c r="B32" s="3"/>
      <c r="C32" s="63">
        <v>80</v>
      </c>
      <c r="D32" s="66">
        <v>75</v>
      </c>
      <c r="E32" s="65">
        <f t="shared" si="0"/>
        <v>0</v>
      </c>
      <c r="F32" s="3"/>
      <c r="G32" s="4">
        <f t="shared" si="9"/>
        <v>0.9743163202894202</v>
      </c>
      <c r="H32" s="4">
        <f t="shared" si="1"/>
        <v>0.3835891024761497</v>
      </c>
      <c r="I32" s="5">
        <f t="shared" si="2"/>
        <v>1.3228558736577671</v>
      </c>
      <c r="J32" s="9">
        <f t="shared" si="3"/>
        <v>0.32285587365776713</v>
      </c>
      <c r="K32" s="7">
        <f t="shared" si="10"/>
        <v>0.11539393939393944</v>
      </c>
      <c r="L32" s="5">
        <f t="shared" si="7"/>
        <v>0.0008105267157204192</v>
      </c>
      <c r="M32" s="6">
        <f t="shared" si="4"/>
        <v>0.0010722100266472958</v>
      </c>
      <c r="O32">
        <f t="shared" si="8"/>
        <v>6000</v>
      </c>
      <c r="P32">
        <f t="shared" si="5"/>
        <v>1601.993474219978</v>
      </c>
    </row>
    <row r="33" spans="1:16" ht="16.5" thickBot="1">
      <c r="A33" s="3">
        <f t="shared" si="6"/>
        <v>9</v>
      </c>
      <c r="B33" s="3"/>
      <c r="C33" s="63">
        <v>90</v>
      </c>
      <c r="D33" s="66">
        <v>60</v>
      </c>
      <c r="E33" s="65">
        <f t="shared" si="0"/>
        <v>0</v>
      </c>
      <c r="F33" s="3"/>
      <c r="G33" s="4">
        <f t="shared" si="9"/>
        <v>0.7794530562315362</v>
      </c>
      <c r="H33" s="4">
        <f t="shared" si="1"/>
        <v>0.30687128198091973</v>
      </c>
      <c r="I33" s="5">
        <f t="shared" si="2"/>
        <v>1.0582846989262138</v>
      </c>
      <c r="J33" s="9">
        <f t="shared" si="3"/>
        <v>0.058284698926213796</v>
      </c>
      <c r="K33" s="7">
        <f t="shared" si="10"/>
        <v>0.12981818181818172</v>
      </c>
      <c r="L33" s="5">
        <f t="shared" si="7"/>
        <v>0.0009118425551854707</v>
      </c>
      <c r="M33" s="6">
        <f t="shared" si="4"/>
        <v>0.0009649890239825654</v>
      </c>
      <c r="O33">
        <f t="shared" si="8"/>
        <v>5400</v>
      </c>
      <c r="P33">
        <f t="shared" si="5"/>
        <v>452.24265849747525</v>
      </c>
    </row>
    <row r="34" spans="1:16" ht="16.5" thickBot="1">
      <c r="A34" s="3">
        <f t="shared" si="6"/>
        <v>10</v>
      </c>
      <c r="B34" s="3"/>
      <c r="C34" s="63">
        <v>100</v>
      </c>
      <c r="D34" s="66">
        <v>60</v>
      </c>
      <c r="E34" s="65">
        <f t="shared" si="0"/>
        <v>0</v>
      </c>
      <c r="F34" s="3"/>
      <c r="G34" s="4">
        <f t="shared" si="9"/>
        <v>0.7794530562315362</v>
      </c>
      <c r="H34" s="4">
        <f t="shared" si="1"/>
        <v>0.30687128198091973</v>
      </c>
      <c r="I34" s="5">
        <f t="shared" si="2"/>
        <v>1.0582846989262138</v>
      </c>
      <c r="J34" s="9">
        <f t="shared" si="3"/>
        <v>0.058284698926213796</v>
      </c>
      <c r="K34" s="7">
        <f t="shared" si="10"/>
        <v>0.14424242424242428</v>
      </c>
      <c r="L34" s="5">
        <f t="shared" si="7"/>
        <v>0.001013158394650524</v>
      </c>
      <c r="M34" s="6">
        <f t="shared" si="4"/>
        <v>0.0010722100266472958</v>
      </c>
      <c r="O34">
        <f t="shared" si="8"/>
        <v>6000</v>
      </c>
      <c r="P34">
        <f t="shared" si="5"/>
        <v>502.4918427749725</v>
      </c>
    </row>
    <row r="35" spans="1:16" ht="16.5" thickBot="1">
      <c r="A35" s="3">
        <f t="shared" si="6"/>
        <v>11</v>
      </c>
      <c r="B35" s="3"/>
      <c r="C35" s="63">
        <v>110</v>
      </c>
      <c r="D35" s="66">
        <v>60</v>
      </c>
      <c r="E35" s="65">
        <f t="shared" si="0"/>
        <v>0</v>
      </c>
      <c r="F35" s="3"/>
      <c r="G35" s="4">
        <f t="shared" si="9"/>
        <v>0.7794530562315362</v>
      </c>
      <c r="H35" s="4">
        <f t="shared" si="1"/>
        <v>0.30687128198091973</v>
      </c>
      <c r="I35" s="5">
        <f t="shared" si="2"/>
        <v>1.0582846989262138</v>
      </c>
      <c r="J35" s="9">
        <f t="shared" si="3"/>
        <v>0.058284698926213796</v>
      </c>
      <c r="K35" s="7">
        <f t="shared" si="10"/>
        <v>0.15866666666666662</v>
      </c>
      <c r="L35" s="5">
        <f t="shared" si="7"/>
        <v>0.0011144742341155757</v>
      </c>
      <c r="M35" s="6">
        <f t="shared" si="4"/>
        <v>0.0011794310293120247</v>
      </c>
      <c r="O35">
        <f t="shared" si="8"/>
        <v>6600</v>
      </c>
      <c r="P35">
        <f t="shared" si="5"/>
        <v>552.7410270524697</v>
      </c>
    </row>
    <row r="36" spans="1:16" ht="16.5" thickBot="1">
      <c r="A36" s="3">
        <f t="shared" si="6"/>
        <v>12</v>
      </c>
      <c r="B36" s="3"/>
      <c r="C36" s="63">
        <v>120</v>
      </c>
      <c r="D36" s="66">
        <v>60</v>
      </c>
      <c r="E36" s="65">
        <f t="shared" si="0"/>
        <v>0</v>
      </c>
      <c r="F36" s="3"/>
      <c r="G36" s="4">
        <f t="shared" si="9"/>
        <v>0.7794530562315362</v>
      </c>
      <c r="H36" s="4">
        <f t="shared" si="1"/>
        <v>0.30687128198091973</v>
      </c>
      <c r="I36" s="5">
        <f t="shared" si="2"/>
        <v>1.0582846989262138</v>
      </c>
      <c r="J36" s="9">
        <f t="shared" si="3"/>
        <v>0.058284698926213796</v>
      </c>
      <c r="K36" s="7">
        <f t="shared" si="10"/>
        <v>0.17309090909090918</v>
      </c>
      <c r="L36" s="5">
        <f t="shared" si="7"/>
        <v>0.001215790073580629</v>
      </c>
      <c r="M36" s="6">
        <f t="shared" si="4"/>
        <v>0.0012866520319767553</v>
      </c>
      <c r="O36">
        <f t="shared" si="8"/>
        <v>7200</v>
      </c>
      <c r="P36">
        <f t="shared" si="5"/>
        <v>602.990211329967</v>
      </c>
    </row>
    <row r="37" spans="1:16" ht="16.5" thickBot="1">
      <c r="A37" s="3">
        <f t="shared" si="6"/>
        <v>13</v>
      </c>
      <c r="B37" s="3"/>
      <c r="C37" s="63">
        <v>130</v>
      </c>
      <c r="D37" s="66">
        <v>60</v>
      </c>
      <c r="E37" s="65">
        <f t="shared" si="0"/>
        <v>0</v>
      </c>
      <c r="F37" s="3"/>
      <c r="G37" s="4">
        <f t="shared" si="9"/>
        <v>0.7794530562315362</v>
      </c>
      <c r="H37" s="4">
        <f t="shared" si="1"/>
        <v>0.30687128198091973</v>
      </c>
      <c r="I37" s="5">
        <f t="shared" si="2"/>
        <v>1.0582846989262138</v>
      </c>
      <c r="J37" s="9">
        <f t="shared" si="3"/>
        <v>0.058284698926213796</v>
      </c>
      <c r="K37" s="7">
        <f t="shared" si="10"/>
        <v>0.1875151515151514</v>
      </c>
      <c r="L37" s="5">
        <f t="shared" si="7"/>
        <v>0.0013171059130456801</v>
      </c>
      <c r="M37" s="6">
        <f t="shared" si="4"/>
        <v>0.0013938730346414836</v>
      </c>
      <c r="O37">
        <f t="shared" si="8"/>
        <v>7800</v>
      </c>
      <c r="P37">
        <f t="shared" si="5"/>
        <v>653.2393956074643</v>
      </c>
    </row>
    <row r="38" spans="1:16" ht="16.5" thickBot="1">
      <c r="A38" s="3">
        <f t="shared" si="6"/>
        <v>14</v>
      </c>
      <c r="B38" s="3"/>
      <c r="C38" s="63">
        <v>140</v>
      </c>
      <c r="D38" s="66">
        <v>50</v>
      </c>
      <c r="E38" s="65">
        <f t="shared" si="0"/>
        <v>0</v>
      </c>
      <c r="F38" s="3"/>
      <c r="G38" s="4">
        <f t="shared" si="9"/>
        <v>0.6495442135262801</v>
      </c>
      <c r="H38" s="4">
        <f t="shared" si="1"/>
        <v>0.2557260683174331</v>
      </c>
      <c r="I38" s="5">
        <f t="shared" si="2"/>
        <v>0.8819039157718448</v>
      </c>
      <c r="J38" s="9">
        <f t="shared" si="3"/>
        <v>-0.11809608422815521</v>
      </c>
      <c r="K38" s="7">
        <f t="shared" si="10"/>
        <v>0.20193939393939409</v>
      </c>
      <c r="L38" s="5">
        <f t="shared" si="7"/>
        <v>0.001418421752510734</v>
      </c>
      <c r="M38" s="6">
        <f t="shared" si="4"/>
        <v>0.0012509116977551789</v>
      </c>
      <c r="O38">
        <f t="shared" si="8"/>
        <v>7000</v>
      </c>
      <c r="P38">
        <f t="shared" si="5"/>
        <v>696.5114201150385</v>
      </c>
    </row>
    <row r="39" spans="1:16" ht="16.5" thickBot="1">
      <c r="A39" s="3">
        <f t="shared" si="6"/>
        <v>15</v>
      </c>
      <c r="B39" s="3"/>
      <c r="C39" s="63">
        <v>150</v>
      </c>
      <c r="D39" s="66">
        <v>35</v>
      </c>
      <c r="E39" s="65">
        <f t="shared" si="0"/>
        <v>0</v>
      </c>
      <c r="F39" s="3"/>
      <c r="G39" s="4">
        <f t="shared" si="9"/>
        <v>0.45468094946839605</v>
      </c>
      <c r="H39" s="4">
        <f t="shared" si="1"/>
        <v>0.17900824782220318</v>
      </c>
      <c r="I39" s="5">
        <f t="shared" si="2"/>
        <v>0.6173327410402913</v>
      </c>
      <c r="J39" s="9">
        <f t="shared" si="3"/>
        <v>-0.38266725895970866</v>
      </c>
      <c r="K39" s="7">
        <f t="shared" si="10"/>
        <v>0.2163636363636363</v>
      </c>
      <c r="L39" s="5">
        <f t="shared" si="7"/>
        <v>0.0015197375919757852</v>
      </c>
      <c r="M39" s="6">
        <f t="shared" si="4"/>
        <v>0.0009381837733163834</v>
      </c>
      <c r="O39">
        <f t="shared" si="8"/>
        <v>5250</v>
      </c>
      <c r="P39">
        <f t="shared" si="5"/>
        <v>2996.262235837541</v>
      </c>
    </row>
    <row r="40" spans="1:16" ht="16.5" thickBot="1">
      <c r="A40" s="3">
        <f t="shared" si="6"/>
        <v>16</v>
      </c>
      <c r="B40" s="3"/>
      <c r="C40" s="63">
        <v>160</v>
      </c>
      <c r="D40" s="66">
        <v>50</v>
      </c>
      <c r="E40" s="65">
        <f t="shared" si="0"/>
        <v>0</v>
      </c>
      <c r="F40" s="3"/>
      <c r="G40" s="4">
        <f t="shared" si="9"/>
        <v>0.6495442135262801</v>
      </c>
      <c r="H40" s="4">
        <f t="shared" si="1"/>
        <v>0.2557260683174331</v>
      </c>
      <c r="I40" s="5">
        <f t="shared" si="2"/>
        <v>0.8819039157718448</v>
      </c>
      <c r="J40" s="9">
        <f t="shared" si="3"/>
        <v>-0.11809608422815521</v>
      </c>
      <c r="K40" s="7">
        <f t="shared" si="10"/>
        <v>0.23078787878787876</v>
      </c>
      <c r="L40" s="5">
        <f t="shared" si="7"/>
        <v>0.0016210534314408378</v>
      </c>
      <c r="M40" s="6">
        <f t="shared" si="4"/>
        <v>0.0014296133688630607</v>
      </c>
      <c r="O40">
        <f t="shared" si="8"/>
        <v>8000</v>
      </c>
      <c r="P40">
        <f t="shared" si="5"/>
        <v>796.013051560044</v>
      </c>
    </row>
    <row r="41" spans="1:16" ht="16.5" thickBot="1">
      <c r="A41" s="3">
        <f t="shared" si="6"/>
        <v>17</v>
      </c>
      <c r="B41" s="3"/>
      <c r="C41" s="63">
        <v>170</v>
      </c>
      <c r="D41" s="66">
        <v>40</v>
      </c>
      <c r="E41" s="65">
        <f t="shared" si="0"/>
        <v>0</v>
      </c>
      <c r="F41" s="3"/>
      <c r="G41" s="4">
        <f t="shared" si="9"/>
        <v>0.5196353708210241</v>
      </c>
      <c r="H41" s="4">
        <f t="shared" si="1"/>
        <v>0.2045808546539465</v>
      </c>
      <c r="I41" s="5">
        <f t="shared" si="2"/>
        <v>0.7055231326174758</v>
      </c>
      <c r="J41" s="9">
        <f t="shared" si="3"/>
        <v>-0.2944768673825242</v>
      </c>
      <c r="K41" s="7">
        <f t="shared" si="10"/>
        <v>0.245212121212121</v>
      </c>
      <c r="L41" s="5">
        <f t="shared" si="7"/>
        <v>0.0017223692709058887</v>
      </c>
      <c r="M41" s="6">
        <f t="shared" si="4"/>
        <v>0.0012151713635336005</v>
      </c>
      <c r="O41">
        <f t="shared" si="8"/>
        <v>6800</v>
      </c>
      <c r="P41">
        <f t="shared" si="5"/>
        <v>2545.763867282547</v>
      </c>
    </row>
    <row r="42" spans="1:16" ht="16.5" thickBot="1">
      <c r="A42" s="3">
        <f t="shared" si="6"/>
        <v>18</v>
      </c>
      <c r="B42" s="3"/>
      <c r="C42" s="63">
        <v>180</v>
      </c>
      <c r="D42" s="66">
        <v>35</v>
      </c>
      <c r="E42" s="65">
        <f t="shared" si="0"/>
        <v>0</v>
      </c>
      <c r="F42" s="3"/>
      <c r="G42" s="4">
        <f t="shared" si="9"/>
        <v>0.45468094946839605</v>
      </c>
      <c r="H42" s="4">
        <f t="shared" si="1"/>
        <v>0.17900824782220318</v>
      </c>
      <c r="I42" s="5">
        <f t="shared" si="2"/>
        <v>0.6173327410402913</v>
      </c>
      <c r="J42" s="9">
        <f t="shared" si="3"/>
        <v>-0.38266725895970866</v>
      </c>
      <c r="K42" s="7">
        <f t="shared" si="10"/>
        <v>0.25963636363636367</v>
      </c>
      <c r="L42" s="5">
        <f t="shared" si="7"/>
        <v>0.0018236851103709429</v>
      </c>
      <c r="M42" s="6">
        <f t="shared" si="4"/>
        <v>0.0011258205279796605</v>
      </c>
      <c r="O42">
        <f t="shared" si="8"/>
        <v>6300</v>
      </c>
      <c r="P42">
        <f t="shared" si="5"/>
        <v>3595.5146830050494</v>
      </c>
    </row>
    <row r="43" spans="1:16" ht="16.5" thickBot="1">
      <c r="A43" s="3">
        <f t="shared" si="6"/>
        <v>19</v>
      </c>
      <c r="B43" s="3"/>
      <c r="C43" s="63">
        <v>190</v>
      </c>
      <c r="D43" s="66">
        <v>50</v>
      </c>
      <c r="E43" s="65">
        <f t="shared" si="0"/>
        <v>0</v>
      </c>
      <c r="F43" s="3"/>
      <c r="G43" s="4">
        <f t="shared" si="9"/>
        <v>0.6495442135262801</v>
      </c>
      <c r="H43" s="4">
        <f t="shared" si="1"/>
        <v>0.2557260683174331</v>
      </c>
      <c r="I43" s="5">
        <f t="shared" si="2"/>
        <v>0.8819039157718448</v>
      </c>
      <c r="J43" s="9">
        <f t="shared" si="3"/>
        <v>-0.11809608422815521</v>
      </c>
      <c r="K43" s="7">
        <f t="shared" si="10"/>
        <v>0.2740606060606061</v>
      </c>
      <c r="L43" s="5">
        <f t="shared" si="7"/>
        <v>0.0019250009498359953</v>
      </c>
      <c r="M43" s="6">
        <f t="shared" si="4"/>
        <v>0.001697665875524885</v>
      </c>
      <c r="O43">
        <f t="shared" si="8"/>
        <v>9500</v>
      </c>
      <c r="P43">
        <f t="shared" si="5"/>
        <v>945.2654987275523</v>
      </c>
    </row>
    <row r="44" spans="1:16" ht="16.5" thickBot="1">
      <c r="A44" s="3">
        <f t="shared" si="6"/>
        <v>20</v>
      </c>
      <c r="B44" s="3"/>
      <c r="C44" s="63">
        <v>200</v>
      </c>
      <c r="D44" s="66">
        <v>40</v>
      </c>
      <c r="E44" s="65">
        <f t="shared" si="0"/>
        <v>0</v>
      </c>
      <c r="F44" s="3"/>
      <c r="G44" s="4">
        <f t="shared" si="9"/>
        <v>0.5196353708210241</v>
      </c>
      <c r="H44" s="4">
        <f t="shared" si="1"/>
        <v>0.2045808546539465</v>
      </c>
      <c r="I44" s="5">
        <f t="shared" si="2"/>
        <v>0.7055231326174758</v>
      </c>
      <c r="J44" s="9">
        <f t="shared" si="3"/>
        <v>-0.2944768673825242</v>
      </c>
      <c r="K44" s="7">
        <f t="shared" si="10"/>
        <v>0.28848484848484857</v>
      </c>
      <c r="L44" s="5">
        <f t="shared" si="7"/>
        <v>0.002026316789301048</v>
      </c>
      <c r="M44" s="6">
        <f t="shared" si="4"/>
        <v>0.001429613368863061</v>
      </c>
      <c r="O44">
        <f t="shared" si="8"/>
        <v>8000</v>
      </c>
      <c r="P44">
        <f t="shared" si="5"/>
        <v>2995.016314450055</v>
      </c>
    </row>
    <row r="45" spans="1:16" ht="16.5" thickBot="1">
      <c r="A45" s="3">
        <f t="shared" si="6"/>
        <v>21</v>
      </c>
      <c r="B45" s="3"/>
      <c r="C45" s="63">
        <v>210</v>
      </c>
      <c r="D45" s="66">
        <v>50</v>
      </c>
      <c r="E45" s="65">
        <f t="shared" si="0"/>
        <v>0</v>
      </c>
      <c r="F45" s="3"/>
      <c r="G45" s="4">
        <f t="shared" si="9"/>
        <v>0.6495442135262801</v>
      </c>
      <c r="H45" s="4">
        <f t="shared" si="1"/>
        <v>0.2557260683174331</v>
      </c>
      <c r="I45" s="5">
        <f t="shared" si="2"/>
        <v>0.8819039157718448</v>
      </c>
      <c r="J45" s="9">
        <f t="shared" si="3"/>
        <v>-0.11809608422815521</v>
      </c>
      <c r="K45" s="7">
        <f t="shared" si="10"/>
        <v>0.3029090909090906</v>
      </c>
      <c r="L45" s="5">
        <f t="shared" si="7"/>
        <v>0.0021276326287660973</v>
      </c>
      <c r="M45" s="6">
        <f t="shared" si="4"/>
        <v>0.001876367546632765</v>
      </c>
      <c r="O45">
        <f t="shared" si="8"/>
        <v>10500</v>
      </c>
      <c r="P45">
        <f t="shared" si="5"/>
        <v>1044.7671301725577</v>
      </c>
    </row>
    <row r="46" spans="1:16" ht="16.5" thickBot="1">
      <c r="A46" s="3">
        <f t="shared" si="6"/>
        <v>22</v>
      </c>
      <c r="B46" s="3"/>
      <c r="C46" s="63">
        <v>220</v>
      </c>
      <c r="D46" s="66">
        <v>45</v>
      </c>
      <c r="E46" s="65">
        <f t="shared" si="0"/>
        <v>0</v>
      </c>
      <c r="F46" s="3"/>
      <c r="G46" s="4">
        <f t="shared" si="9"/>
        <v>0.5845897921736521</v>
      </c>
      <c r="H46" s="4">
        <f t="shared" si="1"/>
        <v>0.23015346148568983</v>
      </c>
      <c r="I46" s="5">
        <f t="shared" si="2"/>
        <v>0.7937135241946605</v>
      </c>
      <c r="J46" s="9">
        <f t="shared" si="3"/>
        <v>-0.20628647580533954</v>
      </c>
      <c r="K46" s="7">
        <f t="shared" si="10"/>
        <v>0.3173333333333339</v>
      </c>
      <c r="L46" s="5">
        <f t="shared" si="7"/>
        <v>0.0022289484682311562</v>
      </c>
      <c r="M46" s="6">
        <f t="shared" si="4"/>
        <v>0.0017691465439680413</v>
      </c>
      <c r="O46">
        <f t="shared" si="8"/>
        <v>9900</v>
      </c>
      <c r="P46">
        <f t="shared" si="5"/>
        <v>2194.5179458950606</v>
      </c>
    </row>
    <row r="47" spans="1:16" ht="16.5" thickBot="1">
      <c r="A47" s="3">
        <f t="shared" si="6"/>
        <v>23</v>
      </c>
      <c r="B47" s="3"/>
      <c r="C47" s="63">
        <v>230</v>
      </c>
      <c r="D47" s="66"/>
      <c r="E47" s="65">
        <f t="shared" si="0"/>
        <v>54.68503937007874</v>
      </c>
      <c r="F47" s="3" t="s">
        <v>51</v>
      </c>
      <c r="G47" s="4">
        <f t="shared" si="9"/>
        <v>0.7104070177858292</v>
      </c>
      <c r="H47" s="4">
        <f t="shared" si="1"/>
        <v>0.2796878022778855</v>
      </c>
      <c r="I47" s="5">
        <f t="shared" si="2"/>
        <v>0.9645390070921988</v>
      </c>
      <c r="J47" s="9">
        <f t="shared" si="3"/>
        <v>-0.03546099290780125</v>
      </c>
      <c r="K47" s="7">
        <f t="shared" si="10"/>
        <v>0.33175757575757503</v>
      </c>
      <c r="L47" s="5">
        <f t="shared" si="7"/>
        <v>0.0023302643076961995</v>
      </c>
      <c r="M47" s="6">
        <f t="shared" si="4"/>
        <v>0.002247630821607682</v>
      </c>
      <c r="O47">
        <f t="shared" si="8"/>
        <v>12577.55905511811</v>
      </c>
      <c r="P47">
        <f t="shared" si="5"/>
        <v>12644.268761617563</v>
      </c>
    </row>
    <row r="48" spans="1:16" ht="16.5" thickBot="1">
      <c r="A48" s="3">
        <f t="shared" si="6"/>
        <v>24</v>
      </c>
      <c r="B48" s="3"/>
      <c r="C48" s="63">
        <v>240</v>
      </c>
      <c r="D48" s="66">
        <v>55</v>
      </c>
      <c r="E48" s="65">
        <f t="shared" si="0"/>
        <v>0</v>
      </c>
      <c r="F48" s="3"/>
      <c r="G48" s="4">
        <f t="shared" si="9"/>
        <v>0.7144986348789081</v>
      </c>
      <c r="H48" s="4">
        <f t="shared" si="1"/>
        <v>0.2812986751491764</v>
      </c>
      <c r="I48" s="5">
        <f t="shared" si="2"/>
        <v>0.9700943073490292</v>
      </c>
      <c r="J48" s="9">
        <f t="shared" si="3"/>
        <v>-0.02990569265097076</v>
      </c>
      <c r="K48" s="7">
        <f t="shared" si="10"/>
        <v>0.34618181818181926</v>
      </c>
      <c r="L48" s="5">
        <f t="shared" si="7"/>
        <v>0.0024315801471612645</v>
      </c>
      <c r="M48" s="6">
        <f t="shared" si="4"/>
        <v>0.0023588620586240576</v>
      </c>
      <c r="O48">
        <f t="shared" si="8"/>
        <v>13200</v>
      </c>
      <c r="P48">
        <f t="shared" si="5"/>
        <v>5.980422659933993</v>
      </c>
    </row>
    <row r="49" spans="1:16" ht="16.5" thickBot="1">
      <c r="A49" s="3">
        <f t="shared" si="6"/>
        <v>25</v>
      </c>
      <c r="B49" s="3"/>
      <c r="C49" s="63">
        <v>250</v>
      </c>
      <c r="D49" s="66">
        <v>50</v>
      </c>
      <c r="E49" s="65">
        <f t="shared" si="0"/>
        <v>0</v>
      </c>
      <c r="F49" s="3"/>
      <c r="G49" s="4">
        <f t="shared" si="9"/>
        <v>0.6495442135262801</v>
      </c>
      <c r="H49" s="4">
        <f t="shared" si="1"/>
        <v>0.2557260683174331</v>
      </c>
      <c r="I49" s="5">
        <f t="shared" si="2"/>
        <v>0.8819039157718448</v>
      </c>
      <c r="J49" s="9">
        <f t="shared" si="3"/>
        <v>-0.11809608422815521</v>
      </c>
      <c r="K49" s="7">
        <f t="shared" si="10"/>
        <v>0.3606060606060604</v>
      </c>
      <c r="L49" s="5">
        <f t="shared" si="7"/>
        <v>0.0025328959866263074</v>
      </c>
      <c r="M49" s="6">
        <f t="shared" si="4"/>
        <v>0.0022337708888485307</v>
      </c>
      <c r="O49">
        <f t="shared" si="8"/>
        <v>12500</v>
      </c>
      <c r="P49">
        <f t="shared" si="5"/>
        <v>1243.7703930625687</v>
      </c>
    </row>
    <row r="50" spans="1:16" ht="16.5" thickBot="1">
      <c r="A50" s="3">
        <f t="shared" si="6"/>
        <v>26</v>
      </c>
      <c r="B50" s="3"/>
      <c r="C50" s="63">
        <v>260</v>
      </c>
      <c r="D50" s="66">
        <v>50</v>
      </c>
      <c r="E50" s="65">
        <f t="shared" si="0"/>
        <v>0</v>
      </c>
      <c r="F50" s="3"/>
      <c r="G50" s="4">
        <f t="shared" si="9"/>
        <v>0.6495442135262801</v>
      </c>
      <c r="H50" s="4">
        <f t="shared" si="1"/>
        <v>0.2557260683174331</v>
      </c>
      <c r="I50" s="5">
        <f t="shared" si="2"/>
        <v>0.8819039157718448</v>
      </c>
      <c r="J50" s="9">
        <f t="shared" si="3"/>
        <v>-0.11809608422815521</v>
      </c>
      <c r="K50" s="7">
        <f t="shared" si="10"/>
        <v>0.3750303030303028</v>
      </c>
      <c r="L50" s="5">
        <f t="shared" si="7"/>
        <v>0.0026342118260913603</v>
      </c>
      <c r="M50" s="6">
        <f t="shared" si="4"/>
        <v>0.0023231217244024725</v>
      </c>
      <c r="O50">
        <f t="shared" si="8"/>
        <v>13000</v>
      </c>
      <c r="P50">
        <f t="shared" si="5"/>
        <v>1293.5212087850714</v>
      </c>
    </row>
    <row r="51" spans="1:16" ht="16.5" thickBot="1">
      <c r="A51" s="3">
        <f t="shared" si="6"/>
        <v>27</v>
      </c>
      <c r="B51" s="3"/>
      <c r="C51" s="63">
        <v>270</v>
      </c>
      <c r="D51" s="66">
        <v>55</v>
      </c>
      <c r="E51" s="65">
        <f t="shared" si="0"/>
        <v>0</v>
      </c>
      <c r="F51" s="3"/>
      <c r="G51" s="4">
        <f t="shared" si="9"/>
        <v>0.7144986348789081</v>
      </c>
      <c r="H51" s="4">
        <f t="shared" si="1"/>
        <v>0.2812986751491764</v>
      </c>
      <c r="I51" s="5">
        <f t="shared" si="2"/>
        <v>0.9700943073490292</v>
      </c>
      <c r="J51" s="9">
        <f t="shared" si="3"/>
        <v>-0.02990569265097076</v>
      </c>
      <c r="K51" s="7">
        <f t="shared" si="10"/>
        <v>0.3894545454545453</v>
      </c>
      <c r="L51" s="5">
        <f t="shared" si="7"/>
        <v>0.0027355276655564127</v>
      </c>
      <c r="M51" s="6">
        <f t="shared" si="4"/>
        <v>0.002653719815952055</v>
      </c>
      <c r="O51">
        <f t="shared" si="8"/>
        <v>14850</v>
      </c>
      <c r="P51">
        <f t="shared" si="5"/>
        <v>6.727975492425742</v>
      </c>
    </row>
    <row r="52" spans="1:16" ht="16.5" thickBot="1">
      <c r="A52" s="3">
        <f t="shared" si="6"/>
        <v>28</v>
      </c>
      <c r="B52" s="3"/>
      <c r="C52" s="63">
        <v>280</v>
      </c>
      <c r="D52" s="66"/>
      <c r="E52" s="65">
        <f t="shared" si="0"/>
        <v>54.68503937007874</v>
      </c>
      <c r="F52" s="3" t="s">
        <v>52</v>
      </c>
      <c r="G52" s="4">
        <f t="shared" si="9"/>
        <v>0.7104070177858292</v>
      </c>
      <c r="H52" s="4">
        <f t="shared" si="1"/>
        <v>0.2796878022778855</v>
      </c>
      <c r="I52" s="5">
        <f t="shared" si="2"/>
        <v>0.9645390070921988</v>
      </c>
      <c r="J52" s="9">
        <f t="shared" si="3"/>
        <v>-0.03546099290780125</v>
      </c>
      <c r="K52" s="7">
        <f t="shared" si="10"/>
        <v>0.4038787878787877</v>
      </c>
      <c r="L52" s="5">
        <f t="shared" si="7"/>
        <v>0.002836843505021465</v>
      </c>
      <c r="M52" s="6">
        <f t="shared" si="4"/>
        <v>0.002736246217609357</v>
      </c>
      <c r="O52">
        <f t="shared" si="8"/>
        <v>15311.811023622047</v>
      </c>
      <c r="P52">
        <f t="shared" si="5"/>
        <v>15393.022840230076</v>
      </c>
    </row>
    <row r="53" spans="1:16" ht="16.5" thickBot="1">
      <c r="A53" s="3">
        <f t="shared" si="6"/>
        <v>29</v>
      </c>
      <c r="B53" s="3"/>
      <c r="C53" s="63">
        <v>290</v>
      </c>
      <c r="D53" s="66">
        <v>65</v>
      </c>
      <c r="E53" s="65">
        <f t="shared" si="0"/>
        <v>0</v>
      </c>
      <c r="F53" s="3"/>
      <c r="G53" s="4">
        <f t="shared" si="9"/>
        <v>0.8444074775841641</v>
      </c>
      <c r="H53" s="4">
        <f t="shared" si="1"/>
        <v>0.332443888812663</v>
      </c>
      <c r="I53" s="5">
        <f t="shared" si="2"/>
        <v>1.1464750905033982</v>
      </c>
      <c r="J53" s="9">
        <f t="shared" si="3"/>
        <v>0.14647509050339824</v>
      </c>
      <c r="K53" s="7">
        <f t="shared" si="10"/>
        <v>0.4183030303030302</v>
      </c>
      <c r="L53" s="5">
        <f t="shared" si="7"/>
        <v>0.002938159344486518</v>
      </c>
      <c r="M53" s="6">
        <f t="shared" si="4"/>
        <v>0.003368526500383586</v>
      </c>
      <c r="O53">
        <f t="shared" si="8"/>
        <v>18850</v>
      </c>
      <c r="P53">
        <f t="shared" si="5"/>
        <v>2907.2263440474203</v>
      </c>
    </row>
    <row r="54" spans="1:16" ht="16.5" thickBot="1">
      <c r="A54" s="3">
        <f t="shared" si="6"/>
        <v>30</v>
      </c>
      <c r="B54" s="3"/>
      <c r="C54" s="63">
        <v>300</v>
      </c>
      <c r="D54" s="66">
        <v>60</v>
      </c>
      <c r="E54" s="65">
        <f t="shared" si="0"/>
        <v>0</v>
      </c>
      <c r="F54" s="3"/>
      <c r="G54" s="4">
        <f t="shared" si="9"/>
        <v>0.7794530562315362</v>
      </c>
      <c r="H54" s="4">
        <f t="shared" si="1"/>
        <v>0.30687128198091973</v>
      </c>
      <c r="I54" s="5">
        <f t="shared" si="2"/>
        <v>1.0582846989262138</v>
      </c>
      <c r="J54" s="9">
        <f t="shared" si="3"/>
        <v>0.058284698926213796</v>
      </c>
      <c r="K54" s="7">
        <f t="shared" si="10"/>
        <v>0.4327272727272726</v>
      </c>
      <c r="L54" s="5">
        <f t="shared" si="7"/>
        <v>0.0030394751839515704</v>
      </c>
      <c r="M54" s="6">
        <f t="shared" si="4"/>
        <v>0.003216630079941886</v>
      </c>
      <c r="O54">
        <f t="shared" si="8"/>
        <v>18000</v>
      </c>
      <c r="P54">
        <f t="shared" si="5"/>
        <v>1507.4755283249174</v>
      </c>
    </row>
    <row r="55" spans="1:16" ht="16.5" thickBot="1">
      <c r="A55" s="3">
        <f t="shared" si="6"/>
        <v>31</v>
      </c>
      <c r="B55" s="3"/>
      <c r="C55" s="63">
        <v>310</v>
      </c>
      <c r="D55" s="66">
        <v>60</v>
      </c>
      <c r="E55" s="65">
        <f t="shared" si="0"/>
        <v>0</v>
      </c>
      <c r="F55" s="3"/>
      <c r="G55" s="4">
        <f t="shared" si="9"/>
        <v>0.7794530562315362</v>
      </c>
      <c r="H55" s="4">
        <f t="shared" si="1"/>
        <v>0.30687128198091973</v>
      </c>
      <c r="I55" s="5">
        <f t="shared" si="2"/>
        <v>1.0582846989262138</v>
      </c>
      <c r="J55" s="9">
        <f t="shared" si="3"/>
        <v>0.058284698926213796</v>
      </c>
      <c r="K55" s="7">
        <f t="shared" si="10"/>
        <v>0.44715151515151597</v>
      </c>
      <c r="L55" s="5">
        <f t="shared" si="7"/>
        <v>0.0031407910234166293</v>
      </c>
      <c r="M55" s="6">
        <f t="shared" si="4"/>
        <v>0.0033238510826066226</v>
      </c>
      <c r="O55">
        <f t="shared" si="8"/>
        <v>18600</v>
      </c>
      <c r="P55">
        <f t="shared" si="5"/>
        <v>1557.7247126024147</v>
      </c>
    </row>
    <row r="56" spans="1:16" ht="16.5" thickBot="1">
      <c r="A56" s="3">
        <f t="shared" si="6"/>
        <v>32</v>
      </c>
      <c r="B56" s="3"/>
      <c r="C56" s="63">
        <v>320</v>
      </c>
      <c r="D56" s="66">
        <v>55</v>
      </c>
      <c r="E56" s="65">
        <f t="shared" si="0"/>
        <v>0</v>
      </c>
      <c r="F56" s="3"/>
      <c r="G56" s="4">
        <f t="shared" si="9"/>
        <v>0.7144986348789081</v>
      </c>
      <c r="H56" s="4">
        <f t="shared" si="1"/>
        <v>0.2812986751491764</v>
      </c>
      <c r="I56" s="5">
        <f t="shared" si="2"/>
        <v>0.9700943073490292</v>
      </c>
      <c r="J56" s="9">
        <f t="shared" si="3"/>
        <v>-0.02990569265097076</v>
      </c>
      <c r="K56" s="7">
        <f t="shared" si="10"/>
        <v>0.46157575757575753</v>
      </c>
      <c r="L56" s="5">
        <f t="shared" si="7"/>
        <v>0.0032421068628816756</v>
      </c>
      <c r="M56" s="6">
        <f t="shared" si="4"/>
        <v>0.0031451494114987334</v>
      </c>
      <c r="O56">
        <f t="shared" si="8"/>
        <v>17600</v>
      </c>
      <c r="P56">
        <f t="shared" si="5"/>
        <v>7.97389687991199</v>
      </c>
    </row>
    <row r="57" spans="1:16" ht="16.5" thickBot="1">
      <c r="A57" s="3">
        <f t="shared" si="6"/>
        <v>33</v>
      </c>
      <c r="B57" s="3"/>
      <c r="C57" s="63">
        <v>330</v>
      </c>
      <c r="D57" s="66">
        <v>50</v>
      </c>
      <c r="E57" s="65">
        <f t="shared" si="0"/>
        <v>0</v>
      </c>
      <c r="F57" s="3"/>
      <c r="G57" s="4">
        <f t="shared" si="9"/>
        <v>0.6495442135262801</v>
      </c>
      <c r="H57" s="4">
        <f aca="true" t="shared" si="11" ref="H57:H88">G57/2.54</f>
        <v>0.2557260683174331</v>
      </c>
      <c r="I57" s="5">
        <f aca="true" t="shared" si="12" ref="I57:I88">(G57/$J$13)</f>
        <v>0.8819039157718448</v>
      </c>
      <c r="J57" s="9">
        <f aca="true" t="shared" si="13" ref="J57:J88">IF(C57&gt;0,I57-1,0)</f>
        <v>-0.11809608422815521</v>
      </c>
      <c r="K57" s="7">
        <f t="shared" si="10"/>
        <v>0.476</v>
      </c>
      <c r="L57" s="5">
        <f t="shared" si="7"/>
        <v>0.003343422702346728</v>
      </c>
      <c r="M57" s="6">
        <f aca="true" t="shared" si="14" ref="M57:M88">L57*I57</f>
        <v>0.0029485775732800627</v>
      </c>
      <c r="O57">
        <f t="shared" si="8"/>
        <v>16500</v>
      </c>
      <c r="P57">
        <f aca="true" t="shared" si="15" ref="P57:P88">C57*ABS(D57-O$207)</f>
        <v>1641.7769188425907</v>
      </c>
    </row>
    <row r="58" spans="1:16" ht="16.5" thickBot="1">
      <c r="A58" s="3">
        <f aca="true" t="shared" si="16" ref="A58:A89">A57+1</f>
        <v>34</v>
      </c>
      <c r="B58" s="3"/>
      <c r="C58" s="63">
        <v>340</v>
      </c>
      <c r="D58" s="66">
        <v>60</v>
      </c>
      <c r="E58" s="65">
        <f t="shared" si="0"/>
        <v>0</v>
      </c>
      <c r="F58" s="3"/>
      <c r="G58" s="4">
        <f t="shared" si="9"/>
        <v>0.7794530562315362</v>
      </c>
      <c r="H58" s="4">
        <f t="shared" si="11"/>
        <v>0.30687128198091973</v>
      </c>
      <c r="I58" s="5">
        <f t="shared" si="12"/>
        <v>1.0582846989262138</v>
      </c>
      <c r="J58" s="9">
        <f t="shared" si="13"/>
        <v>0.058284698926213796</v>
      </c>
      <c r="K58" s="7">
        <f t="shared" si="10"/>
        <v>0.49042424242424154</v>
      </c>
      <c r="L58" s="5">
        <f t="shared" si="7"/>
        <v>0.0034447385418117744</v>
      </c>
      <c r="M58" s="6">
        <f t="shared" si="14"/>
        <v>0.0036455140906007984</v>
      </c>
      <c r="O58">
        <f t="shared" si="8"/>
        <v>20400</v>
      </c>
      <c r="P58">
        <f t="shared" si="15"/>
        <v>1708.4722654349066</v>
      </c>
    </row>
    <row r="59" spans="1:16" ht="16.5" thickBot="1">
      <c r="A59" s="3">
        <f t="shared" si="16"/>
        <v>35</v>
      </c>
      <c r="B59" s="3"/>
      <c r="C59" s="63">
        <v>350</v>
      </c>
      <c r="D59" s="66">
        <v>60</v>
      </c>
      <c r="E59" s="65">
        <f t="shared" si="0"/>
        <v>0</v>
      </c>
      <c r="F59" s="3"/>
      <c r="G59" s="4">
        <f t="shared" si="9"/>
        <v>0.7794530562315362</v>
      </c>
      <c r="H59" s="4">
        <f t="shared" si="11"/>
        <v>0.30687128198091973</v>
      </c>
      <c r="I59" s="5">
        <f t="shared" si="12"/>
        <v>1.0582846989262138</v>
      </c>
      <c r="J59" s="9">
        <f t="shared" si="13"/>
        <v>0.058284698926213796</v>
      </c>
      <c r="K59" s="7">
        <f t="shared" si="10"/>
        <v>0.5048484848484858</v>
      </c>
      <c r="L59" s="5">
        <f t="shared" si="7"/>
        <v>0.0035460543812768394</v>
      </c>
      <c r="M59" s="6">
        <f t="shared" si="14"/>
        <v>0.0037527350932655412</v>
      </c>
      <c r="O59">
        <f t="shared" si="8"/>
        <v>21000</v>
      </c>
      <c r="P59">
        <f t="shared" si="15"/>
        <v>1758.7214497124037</v>
      </c>
    </row>
    <row r="60" spans="1:16" ht="16.5" thickBot="1">
      <c r="A60" s="3">
        <f t="shared" si="16"/>
        <v>36</v>
      </c>
      <c r="B60" s="3"/>
      <c r="C60" s="63">
        <v>360</v>
      </c>
      <c r="D60" s="66">
        <v>50</v>
      </c>
      <c r="E60" s="65">
        <f t="shared" si="0"/>
        <v>0</v>
      </c>
      <c r="F60" s="3"/>
      <c r="G60" s="4">
        <f t="shared" si="9"/>
        <v>0.6495442135262801</v>
      </c>
      <c r="H60" s="4">
        <f t="shared" si="11"/>
        <v>0.2557260683174331</v>
      </c>
      <c r="I60" s="5">
        <f t="shared" si="12"/>
        <v>0.8819039157718448</v>
      </c>
      <c r="J60" s="9">
        <f t="shared" si="13"/>
        <v>-0.11809608422815521</v>
      </c>
      <c r="K60" s="7">
        <f t="shared" si="10"/>
        <v>0.5192727272727264</v>
      </c>
      <c r="L60" s="5">
        <f t="shared" si="7"/>
        <v>0.0036473702207418792</v>
      </c>
      <c r="M60" s="6">
        <f t="shared" si="14"/>
        <v>0.003216630079941881</v>
      </c>
      <c r="O60">
        <f t="shared" si="8"/>
        <v>18000</v>
      </c>
      <c r="P60">
        <f t="shared" si="15"/>
        <v>1791.029366010099</v>
      </c>
    </row>
    <row r="61" spans="1:16" ht="16.5" thickBot="1">
      <c r="A61" s="3">
        <f t="shared" si="16"/>
        <v>37</v>
      </c>
      <c r="B61" s="3"/>
      <c r="C61" s="63">
        <v>370</v>
      </c>
      <c r="D61" s="66">
        <v>40</v>
      </c>
      <c r="E61" s="65">
        <f t="shared" si="0"/>
        <v>0</v>
      </c>
      <c r="F61" s="3"/>
      <c r="G61" s="4">
        <f t="shared" si="9"/>
        <v>0.5196353708210241</v>
      </c>
      <c r="H61" s="4">
        <f t="shared" si="11"/>
        <v>0.2045808546539465</v>
      </c>
      <c r="I61" s="5">
        <f t="shared" si="12"/>
        <v>0.7055231326174758</v>
      </c>
      <c r="J61" s="9">
        <f t="shared" si="13"/>
        <v>-0.2944768673825242</v>
      </c>
      <c r="K61" s="7">
        <f t="shared" si="10"/>
        <v>0.5336969696969707</v>
      </c>
      <c r="L61" s="5">
        <f t="shared" si="7"/>
        <v>0.0037486860602069442</v>
      </c>
      <c r="M61" s="6">
        <f t="shared" si="14"/>
        <v>0.0026447847323966666</v>
      </c>
      <c r="O61">
        <f t="shared" si="8"/>
        <v>14800</v>
      </c>
      <c r="P61">
        <f t="shared" si="15"/>
        <v>5540.780181732602</v>
      </c>
    </row>
    <row r="62" spans="1:16" ht="16.5" thickBot="1">
      <c r="A62" s="3">
        <f t="shared" si="16"/>
        <v>38</v>
      </c>
      <c r="B62" s="3"/>
      <c r="C62" s="63">
        <v>380</v>
      </c>
      <c r="D62" s="66">
        <v>65</v>
      </c>
      <c r="E62" s="65">
        <f t="shared" si="0"/>
        <v>0</v>
      </c>
      <c r="F62" s="3"/>
      <c r="G62" s="4">
        <f t="shared" si="9"/>
        <v>0.8444074775841641</v>
      </c>
      <c r="H62" s="4">
        <f t="shared" si="11"/>
        <v>0.332443888812663</v>
      </c>
      <c r="I62" s="5">
        <f t="shared" si="12"/>
        <v>1.1464750905033982</v>
      </c>
      <c r="J62" s="9">
        <f t="shared" si="13"/>
        <v>0.14647509050339824</v>
      </c>
      <c r="K62" s="7">
        <f t="shared" si="10"/>
        <v>0.5481212121212113</v>
      </c>
      <c r="L62" s="5">
        <f t="shared" si="7"/>
        <v>0.0038500018996719845</v>
      </c>
      <c r="M62" s="6">
        <f t="shared" si="14"/>
        <v>0.0044139312763646936</v>
      </c>
      <c r="O62">
        <f t="shared" si="8"/>
        <v>24700</v>
      </c>
      <c r="P62">
        <f t="shared" si="15"/>
        <v>3809.4690025448954</v>
      </c>
    </row>
    <row r="63" spans="1:16" ht="16.5" thickBot="1">
      <c r="A63" s="3">
        <f t="shared" si="16"/>
        <v>39</v>
      </c>
      <c r="B63" s="3"/>
      <c r="C63" s="63">
        <v>390</v>
      </c>
      <c r="D63" s="66">
        <v>55</v>
      </c>
      <c r="E63" s="65">
        <f t="shared" si="0"/>
        <v>0</v>
      </c>
      <c r="F63" s="3"/>
      <c r="G63" s="4">
        <f t="shared" si="9"/>
        <v>0.7144986348789081</v>
      </c>
      <c r="H63" s="4">
        <f t="shared" si="11"/>
        <v>0.2812986751491764</v>
      </c>
      <c r="I63" s="5">
        <f t="shared" si="12"/>
        <v>0.9700943073490292</v>
      </c>
      <c r="J63" s="9">
        <f t="shared" si="13"/>
        <v>-0.02990569265097076</v>
      </c>
      <c r="K63" s="7">
        <f t="shared" si="10"/>
        <v>0.5625454545454556</v>
      </c>
      <c r="L63" s="5">
        <f t="shared" si="7"/>
        <v>0.0039513177391370495</v>
      </c>
      <c r="M63" s="6">
        <f t="shared" si="14"/>
        <v>0.0038331508452640883</v>
      </c>
      <c r="O63">
        <f t="shared" si="8"/>
        <v>21450</v>
      </c>
      <c r="P63">
        <f t="shared" si="15"/>
        <v>9.718186822392738</v>
      </c>
    </row>
    <row r="64" spans="1:16" ht="16.5" thickBot="1">
      <c r="A64" s="3">
        <f t="shared" si="16"/>
        <v>40</v>
      </c>
      <c r="B64" s="3"/>
      <c r="C64" s="63">
        <v>400</v>
      </c>
      <c r="D64" s="66">
        <v>60</v>
      </c>
      <c r="E64" s="65">
        <f t="shared" si="0"/>
        <v>0</v>
      </c>
      <c r="F64" s="3"/>
      <c r="G64" s="4">
        <f t="shared" si="9"/>
        <v>0.7794530562315362</v>
      </c>
      <c r="H64" s="4">
        <f t="shared" si="11"/>
        <v>0.30687128198091973</v>
      </c>
      <c r="I64" s="5">
        <f t="shared" si="12"/>
        <v>1.0582846989262138</v>
      </c>
      <c r="J64" s="9">
        <f t="shared" si="13"/>
        <v>0.058284698926213796</v>
      </c>
      <c r="K64" s="7">
        <f t="shared" si="10"/>
        <v>0.5769696969696962</v>
      </c>
      <c r="L64" s="5">
        <f t="shared" si="7"/>
        <v>0.00405263357860209</v>
      </c>
      <c r="M64" s="6">
        <f t="shared" si="14"/>
        <v>0.004288840106589177</v>
      </c>
      <c r="O64">
        <f t="shared" si="8"/>
        <v>24000</v>
      </c>
      <c r="P64">
        <f t="shared" si="15"/>
        <v>2009.96737109989</v>
      </c>
    </row>
    <row r="65" spans="1:16" ht="16.5" thickBot="1">
      <c r="A65" s="3">
        <f t="shared" si="16"/>
        <v>41</v>
      </c>
      <c r="B65" s="3"/>
      <c r="C65" s="63">
        <v>410</v>
      </c>
      <c r="D65" s="66">
        <v>50</v>
      </c>
      <c r="E65" s="65">
        <f t="shared" si="0"/>
        <v>0</v>
      </c>
      <c r="F65" s="3"/>
      <c r="G65" s="4">
        <f t="shared" si="9"/>
        <v>0.6495442135262801</v>
      </c>
      <c r="H65" s="4">
        <f t="shared" si="11"/>
        <v>0.2557260683174331</v>
      </c>
      <c r="I65" s="5">
        <f t="shared" si="12"/>
        <v>0.8819039157718448</v>
      </c>
      <c r="J65" s="9">
        <f t="shared" si="13"/>
        <v>-0.11809608422815521</v>
      </c>
      <c r="K65" s="7">
        <f t="shared" si="10"/>
        <v>0.5913939393939387</v>
      </c>
      <c r="L65" s="5">
        <f t="shared" si="7"/>
        <v>0.004153949418067142</v>
      </c>
      <c r="M65" s="6">
        <f t="shared" si="14"/>
        <v>0.0036633842577115886</v>
      </c>
      <c r="O65">
        <f t="shared" si="8"/>
        <v>20500</v>
      </c>
      <c r="P65">
        <f t="shared" si="15"/>
        <v>2039.7834446226127</v>
      </c>
    </row>
    <row r="66" spans="1:16" ht="16.5" thickBot="1">
      <c r="A66" s="3">
        <f t="shared" si="16"/>
        <v>42</v>
      </c>
      <c r="B66" s="3"/>
      <c r="C66" s="63">
        <v>420</v>
      </c>
      <c r="D66" s="66">
        <v>50</v>
      </c>
      <c r="E66" s="65">
        <f t="shared" si="0"/>
        <v>0</v>
      </c>
      <c r="F66" s="3"/>
      <c r="G66" s="4">
        <f t="shared" si="9"/>
        <v>0.6495442135262801</v>
      </c>
      <c r="H66" s="4">
        <f t="shared" si="11"/>
        <v>0.2557260683174331</v>
      </c>
      <c r="I66" s="5">
        <f t="shared" si="12"/>
        <v>0.8819039157718448</v>
      </c>
      <c r="J66" s="9">
        <f t="shared" si="13"/>
        <v>-0.11809608422815521</v>
      </c>
      <c r="K66" s="7">
        <f t="shared" si="10"/>
        <v>0.6058181818181829</v>
      </c>
      <c r="L66" s="5">
        <f t="shared" si="7"/>
        <v>0.004255265257532208</v>
      </c>
      <c r="M66" s="6">
        <f t="shared" si="14"/>
        <v>0.0037527350932655417</v>
      </c>
      <c r="O66">
        <f t="shared" si="8"/>
        <v>21000</v>
      </c>
      <c r="P66">
        <f t="shared" si="15"/>
        <v>2089.5342603451154</v>
      </c>
    </row>
    <row r="67" spans="1:16" ht="16.5" thickBot="1">
      <c r="A67" s="3">
        <f t="shared" si="16"/>
        <v>43</v>
      </c>
      <c r="B67" s="3"/>
      <c r="C67" s="63">
        <v>430</v>
      </c>
      <c r="D67" s="66">
        <v>65</v>
      </c>
      <c r="E67" s="65">
        <f t="shared" si="0"/>
        <v>0</v>
      </c>
      <c r="F67" s="3"/>
      <c r="G67" s="4">
        <f t="shared" si="9"/>
        <v>0.8444074775841641</v>
      </c>
      <c r="H67" s="4">
        <f t="shared" si="11"/>
        <v>0.332443888812663</v>
      </c>
      <c r="I67" s="5">
        <f t="shared" si="12"/>
        <v>1.1464750905033982</v>
      </c>
      <c r="J67" s="9">
        <f t="shared" si="13"/>
        <v>0.14647509050339824</v>
      </c>
      <c r="K67" s="7">
        <f t="shared" si="10"/>
        <v>0.6202424242424236</v>
      </c>
      <c r="L67" s="5">
        <f t="shared" si="7"/>
        <v>0.004356581096997247</v>
      </c>
      <c r="M67" s="6">
        <f t="shared" si="14"/>
        <v>0.004994711707465313</v>
      </c>
      <c r="O67">
        <f t="shared" si="8"/>
        <v>27950</v>
      </c>
      <c r="P67">
        <f t="shared" si="15"/>
        <v>4310.714923932382</v>
      </c>
    </row>
    <row r="68" spans="1:16" ht="16.5" thickBot="1">
      <c r="A68" s="3">
        <f t="shared" si="16"/>
        <v>44</v>
      </c>
      <c r="B68" s="3"/>
      <c r="C68" s="63">
        <v>440</v>
      </c>
      <c r="D68" s="66">
        <v>65</v>
      </c>
      <c r="E68" s="65">
        <f t="shared" si="0"/>
        <v>0</v>
      </c>
      <c r="F68" s="3"/>
      <c r="G68" s="4">
        <f t="shared" si="9"/>
        <v>0.8444074775841641</v>
      </c>
      <c r="H68" s="4">
        <f t="shared" si="11"/>
        <v>0.332443888812663</v>
      </c>
      <c r="I68" s="5">
        <f t="shared" si="12"/>
        <v>1.1464750905033982</v>
      </c>
      <c r="J68" s="9">
        <f t="shared" si="13"/>
        <v>0.14647509050339824</v>
      </c>
      <c r="K68" s="7">
        <f t="shared" si="10"/>
        <v>0.634666666666666</v>
      </c>
      <c r="L68" s="5">
        <f t="shared" si="7"/>
        <v>0.0044578969364622995</v>
      </c>
      <c r="M68" s="6">
        <f t="shared" si="14"/>
        <v>0.005110867793685437</v>
      </c>
      <c r="O68">
        <f t="shared" si="8"/>
        <v>28600</v>
      </c>
      <c r="P68">
        <f t="shared" si="15"/>
        <v>4410.964108209879</v>
      </c>
    </row>
    <row r="69" spans="1:16" ht="16.5" thickBot="1">
      <c r="A69" s="3">
        <f t="shared" si="16"/>
        <v>45</v>
      </c>
      <c r="B69" s="3"/>
      <c r="C69" s="63">
        <v>450</v>
      </c>
      <c r="D69" s="66">
        <v>50</v>
      </c>
      <c r="E69" s="65">
        <f t="shared" si="0"/>
        <v>0</v>
      </c>
      <c r="F69" s="3"/>
      <c r="G69" s="4">
        <f t="shared" si="9"/>
        <v>0.6495442135262801</v>
      </c>
      <c r="H69" s="4">
        <f t="shared" si="11"/>
        <v>0.2557260683174331</v>
      </c>
      <c r="I69" s="5">
        <f t="shared" si="12"/>
        <v>0.8819039157718448</v>
      </c>
      <c r="J69" s="9">
        <f t="shared" si="13"/>
        <v>-0.11809608422815521</v>
      </c>
      <c r="K69" s="7">
        <f t="shared" si="10"/>
        <v>0.6490909090909103</v>
      </c>
      <c r="L69" s="5">
        <f t="shared" si="7"/>
        <v>0.004559212775927365</v>
      </c>
      <c r="M69" s="6">
        <f t="shared" si="14"/>
        <v>0.004020787599927365</v>
      </c>
      <c r="O69">
        <f t="shared" si="8"/>
        <v>22500</v>
      </c>
      <c r="P69">
        <f t="shared" si="15"/>
        <v>2238.7867075126237</v>
      </c>
    </row>
    <row r="70" spans="1:16" ht="16.5" thickBot="1">
      <c r="A70" s="3">
        <f t="shared" si="16"/>
        <v>46</v>
      </c>
      <c r="B70" s="3"/>
      <c r="C70" s="63">
        <v>460</v>
      </c>
      <c r="D70" s="66">
        <v>60</v>
      </c>
      <c r="E70" s="65">
        <f t="shared" si="0"/>
        <v>0</v>
      </c>
      <c r="F70" s="3"/>
      <c r="G70" s="4">
        <f t="shared" si="9"/>
        <v>0.7794530562315362</v>
      </c>
      <c r="H70" s="4">
        <f t="shared" si="11"/>
        <v>0.30687128198091973</v>
      </c>
      <c r="I70" s="5">
        <f t="shared" si="12"/>
        <v>1.0582846989262138</v>
      </c>
      <c r="J70" s="9">
        <f t="shared" si="13"/>
        <v>0.058284698926213796</v>
      </c>
      <c r="K70" s="7">
        <f t="shared" si="10"/>
        <v>0.663515151515151</v>
      </c>
      <c r="L70" s="5">
        <f t="shared" si="7"/>
        <v>0.004660528615392405</v>
      </c>
      <c r="M70" s="6">
        <f t="shared" si="14"/>
        <v>0.004932166122577556</v>
      </c>
      <c r="O70">
        <f t="shared" si="8"/>
        <v>27600</v>
      </c>
      <c r="P70">
        <f t="shared" si="15"/>
        <v>2311.4624767648734</v>
      </c>
    </row>
    <row r="71" spans="1:21" ht="16.5" thickBot="1">
      <c r="A71" s="3">
        <f t="shared" si="16"/>
        <v>47</v>
      </c>
      <c r="B71" s="3"/>
      <c r="C71" s="63">
        <v>470</v>
      </c>
      <c r="D71" s="66">
        <v>60</v>
      </c>
      <c r="E71" s="65">
        <f t="shared" si="0"/>
        <v>0</v>
      </c>
      <c r="F71" s="3"/>
      <c r="G71" s="4">
        <f t="shared" si="9"/>
        <v>0.7794530562315362</v>
      </c>
      <c r="H71" s="4">
        <f t="shared" si="11"/>
        <v>0.30687128198091973</v>
      </c>
      <c r="I71" s="5">
        <f t="shared" si="12"/>
        <v>1.0582846989262138</v>
      </c>
      <c r="J71" s="9">
        <f t="shared" si="13"/>
        <v>0.058284698926213796</v>
      </c>
      <c r="K71" s="7">
        <f t="shared" si="10"/>
        <v>0.6779393939393952</v>
      </c>
      <c r="L71" s="5">
        <f t="shared" si="7"/>
        <v>0.00476184445485747</v>
      </c>
      <c r="M71" s="6">
        <f t="shared" si="14"/>
        <v>0.005039387125242298</v>
      </c>
      <c r="O71">
        <f t="shared" si="8"/>
        <v>28200</v>
      </c>
      <c r="P71">
        <f t="shared" si="15"/>
        <v>2361.711661042371</v>
      </c>
      <c r="U71" s="40"/>
    </row>
    <row r="72" spans="1:16" ht="16.5" thickBot="1">
      <c r="A72" s="3">
        <f t="shared" si="16"/>
        <v>48</v>
      </c>
      <c r="B72" s="3"/>
      <c r="C72" s="63">
        <v>480</v>
      </c>
      <c r="D72" s="66"/>
      <c r="E72" s="65">
        <f t="shared" si="0"/>
        <v>54.68503937007874</v>
      </c>
      <c r="F72" s="3" t="s">
        <v>52</v>
      </c>
      <c r="G72" s="4">
        <f t="shared" si="9"/>
        <v>0.7104070177858292</v>
      </c>
      <c r="H72" s="4">
        <f t="shared" si="11"/>
        <v>0.2796878022778855</v>
      </c>
      <c r="I72" s="5">
        <f t="shared" si="12"/>
        <v>0.9645390070921988</v>
      </c>
      <c r="J72" s="9">
        <f t="shared" si="13"/>
        <v>-0.03546099290780125</v>
      </c>
      <c r="K72" s="7">
        <f t="shared" si="10"/>
        <v>0.6923636363636341</v>
      </c>
      <c r="L72" s="5">
        <f t="shared" si="7"/>
        <v>0.004863160294322498</v>
      </c>
      <c r="M72" s="6">
        <f t="shared" si="14"/>
        <v>0.004690707801616027</v>
      </c>
      <c r="O72">
        <f t="shared" si="8"/>
        <v>26248.818897637797</v>
      </c>
      <c r="P72">
        <f t="shared" si="15"/>
        <v>26388.039154680133</v>
      </c>
    </row>
    <row r="73" spans="1:16" ht="16.5" thickBot="1">
      <c r="A73" s="3">
        <f t="shared" si="16"/>
        <v>49</v>
      </c>
      <c r="B73" s="3"/>
      <c r="C73" s="63">
        <v>490</v>
      </c>
      <c r="D73" s="66">
        <v>75</v>
      </c>
      <c r="E73" s="65">
        <f t="shared" si="0"/>
        <v>0</v>
      </c>
      <c r="F73" s="3"/>
      <c r="G73" s="4">
        <f t="shared" si="9"/>
        <v>0.9743163202894202</v>
      </c>
      <c r="H73" s="4">
        <f t="shared" si="11"/>
        <v>0.3835891024761497</v>
      </c>
      <c r="I73" s="5">
        <f t="shared" si="12"/>
        <v>1.3228558736577671</v>
      </c>
      <c r="J73" s="9">
        <f t="shared" si="13"/>
        <v>0.32285587365776713</v>
      </c>
      <c r="K73" s="7">
        <f t="shared" si="10"/>
        <v>0.7067878787878819</v>
      </c>
      <c r="L73" s="5">
        <f t="shared" si="7"/>
        <v>0.0049644761337875876</v>
      </c>
      <c r="M73" s="6">
        <f t="shared" si="14"/>
        <v>0.006567286413214713</v>
      </c>
      <c r="O73">
        <f t="shared" si="8"/>
        <v>36750</v>
      </c>
      <c r="P73">
        <f t="shared" si="15"/>
        <v>9812.210029597365</v>
      </c>
    </row>
    <row r="74" spans="1:16" ht="16.5" thickBot="1">
      <c r="A74" s="3">
        <f t="shared" si="16"/>
        <v>50</v>
      </c>
      <c r="B74" s="3"/>
      <c r="C74" s="63">
        <v>500</v>
      </c>
      <c r="D74" s="66">
        <v>55</v>
      </c>
      <c r="E74" s="65">
        <f t="shared" si="0"/>
        <v>0</v>
      </c>
      <c r="F74" s="3"/>
      <c r="G74" s="4">
        <f t="shared" si="9"/>
        <v>0.7144986348789081</v>
      </c>
      <c r="H74" s="4">
        <f t="shared" si="11"/>
        <v>0.2812986751491764</v>
      </c>
      <c r="I74" s="5">
        <f t="shared" si="12"/>
        <v>0.9700943073490292</v>
      </c>
      <c r="J74" s="9">
        <f t="shared" si="13"/>
        <v>-0.02990569265097076</v>
      </c>
      <c r="K74" s="7">
        <f t="shared" si="10"/>
        <v>0.721212121212119</v>
      </c>
      <c r="L74" s="5">
        <f t="shared" si="7"/>
        <v>0.005065791973252603</v>
      </c>
      <c r="M74" s="6">
        <f t="shared" si="14"/>
        <v>0.004914295955466756</v>
      </c>
      <c r="O74">
        <f t="shared" si="8"/>
        <v>27500</v>
      </c>
      <c r="P74">
        <f t="shared" si="15"/>
        <v>12.459213874862485</v>
      </c>
    </row>
    <row r="75" spans="1:16" ht="16.5" thickBot="1">
      <c r="A75" s="3">
        <f t="shared" si="16"/>
        <v>51</v>
      </c>
      <c r="B75" s="3"/>
      <c r="C75" s="63">
        <v>510</v>
      </c>
      <c r="D75" s="66">
        <v>60</v>
      </c>
      <c r="E75" s="65">
        <f t="shared" si="0"/>
        <v>0</v>
      </c>
      <c r="F75" s="3"/>
      <c r="G75" s="4">
        <f t="shared" si="9"/>
        <v>0.7794530562315362</v>
      </c>
      <c r="H75" s="4">
        <f t="shared" si="11"/>
        <v>0.30687128198091973</v>
      </c>
      <c r="I75" s="5">
        <f t="shared" si="12"/>
        <v>1.0582846989262138</v>
      </c>
      <c r="J75" s="9">
        <f t="shared" si="13"/>
        <v>0.058284698926213796</v>
      </c>
      <c r="K75" s="7">
        <f t="shared" si="10"/>
        <v>0.7356363636363632</v>
      </c>
      <c r="L75" s="5">
        <f t="shared" si="7"/>
        <v>0.005167107812717668</v>
      </c>
      <c r="M75" s="6">
        <f t="shared" si="14"/>
        <v>0.005468271135901205</v>
      </c>
      <c r="O75">
        <f t="shared" si="8"/>
        <v>30600</v>
      </c>
      <c r="P75">
        <f t="shared" si="15"/>
        <v>2562.7083981523597</v>
      </c>
    </row>
    <row r="76" spans="1:16" ht="16.5" thickBot="1">
      <c r="A76" s="3">
        <f t="shared" si="16"/>
        <v>52</v>
      </c>
      <c r="B76" s="3"/>
      <c r="C76" s="63">
        <v>520</v>
      </c>
      <c r="D76" s="66">
        <v>55</v>
      </c>
      <c r="E76" s="65">
        <f t="shared" si="0"/>
        <v>0</v>
      </c>
      <c r="F76" s="3"/>
      <c r="G76" s="4">
        <f t="shared" si="9"/>
        <v>0.7144986348789081</v>
      </c>
      <c r="H76" s="4">
        <f t="shared" si="11"/>
        <v>0.2812986751491764</v>
      </c>
      <c r="I76" s="5">
        <f t="shared" si="12"/>
        <v>0.9700943073490292</v>
      </c>
      <c r="J76" s="9">
        <f t="shared" si="13"/>
        <v>-0.02990569265097076</v>
      </c>
      <c r="K76" s="7">
        <f t="shared" si="10"/>
        <v>0.7500606060606074</v>
      </c>
      <c r="L76" s="5">
        <f t="shared" si="7"/>
        <v>0.005268423652182733</v>
      </c>
      <c r="M76" s="6">
        <f t="shared" si="14"/>
        <v>0.005110867793685451</v>
      </c>
      <c r="O76">
        <f t="shared" si="8"/>
        <v>28600</v>
      </c>
      <c r="P76">
        <f t="shared" si="15"/>
        <v>12.957582429856984</v>
      </c>
    </row>
    <row r="77" spans="1:16" ht="16.5" thickBot="1">
      <c r="A77" s="3">
        <f t="shared" si="16"/>
        <v>53</v>
      </c>
      <c r="B77" s="3"/>
      <c r="C77" s="63">
        <v>530</v>
      </c>
      <c r="D77" s="66">
        <v>60</v>
      </c>
      <c r="E77" s="65">
        <f t="shared" si="0"/>
        <v>0</v>
      </c>
      <c r="F77" s="3"/>
      <c r="G77" s="4">
        <f t="shared" si="9"/>
        <v>0.7794530562315362</v>
      </c>
      <c r="H77" s="4">
        <f t="shared" si="11"/>
        <v>0.30687128198091973</v>
      </c>
      <c r="I77" s="5">
        <f t="shared" si="12"/>
        <v>1.0582846989262138</v>
      </c>
      <c r="J77" s="9">
        <f t="shared" si="13"/>
        <v>0.058284698926213796</v>
      </c>
      <c r="K77" s="7">
        <f t="shared" si="10"/>
        <v>0.7644848484848481</v>
      </c>
      <c r="L77" s="5">
        <f t="shared" si="7"/>
        <v>0.005369739491647773</v>
      </c>
      <c r="M77" s="6">
        <f t="shared" si="14"/>
        <v>0.005682713141230664</v>
      </c>
      <c r="O77">
        <f t="shared" si="8"/>
        <v>31800</v>
      </c>
      <c r="P77">
        <f t="shared" si="15"/>
        <v>2663.2067667073543</v>
      </c>
    </row>
    <row r="78" spans="1:16" ht="16.5" thickBot="1">
      <c r="A78" s="3">
        <f t="shared" si="16"/>
        <v>54</v>
      </c>
      <c r="B78" s="3"/>
      <c r="C78" s="63">
        <v>540</v>
      </c>
      <c r="D78" s="66">
        <v>50</v>
      </c>
      <c r="E78" s="65">
        <f t="shared" si="0"/>
        <v>0</v>
      </c>
      <c r="F78" s="3"/>
      <c r="G78" s="4">
        <f t="shared" si="9"/>
        <v>0.6495442135262801</v>
      </c>
      <c r="H78" s="4">
        <f t="shared" si="11"/>
        <v>0.2557260683174331</v>
      </c>
      <c r="I78" s="5">
        <f t="shared" si="12"/>
        <v>0.8819039157718448</v>
      </c>
      <c r="J78" s="9">
        <f t="shared" si="13"/>
        <v>-0.11809608422815521</v>
      </c>
      <c r="K78" s="7">
        <f t="shared" si="10"/>
        <v>0.7789090909090923</v>
      </c>
      <c r="L78" s="5">
        <f t="shared" si="7"/>
        <v>0.0054710553311128375</v>
      </c>
      <c r="M78" s="6">
        <f t="shared" si="14"/>
        <v>0.004824945119912838</v>
      </c>
      <c r="O78">
        <f t="shared" si="8"/>
        <v>27000</v>
      </c>
      <c r="P78">
        <f t="shared" si="15"/>
        <v>2686.5440490151486</v>
      </c>
    </row>
    <row r="79" spans="1:16" ht="16.5" thickBot="1">
      <c r="A79" s="3">
        <f t="shared" si="16"/>
        <v>55</v>
      </c>
      <c r="B79" s="3"/>
      <c r="C79" s="63">
        <v>550</v>
      </c>
      <c r="D79" s="66">
        <v>55</v>
      </c>
      <c r="E79" s="65">
        <f t="shared" si="0"/>
        <v>0</v>
      </c>
      <c r="F79" s="3"/>
      <c r="G79" s="4">
        <f t="shared" si="9"/>
        <v>0.7144986348789081</v>
      </c>
      <c r="H79" s="4">
        <f t="shared" si="11"/>
        <v>0.2812986751491764</v>
      </c>
      <c r="I79" s="5">
        <f t="shared" si="12"/>
        <v>0.9700943073490292</v>
      </c>
      <c r="J79" s="9">
        <f t="shared" si="13"/>
        <v>-0.02990569265097076</v>
      </c>
      <c r="K79" s="7">
        <f t="shared" si="10"/>
        <v>0.7933333333333294</v>
      </c>
      <c r="L79" s="5">
        <f t="shared" si="7"/>
        <v>0.005572371170577853</v>
      </c>
      <c r="M79" s="6">
        <f t="shared" si="14"/>
        <v>0.005405725551013422</v>
      </c>
      <c r="O79">
        <f t="shared" si="8"/>
        <v>30250</v>
      </c>
      <c r="P79">
        <f t="shared" si="15"/>
        <v>13.705135262348733</v>
      </c>
    </row>
    <row r="80" spans="1:16" ht="16.5" thickBot="1">
      <c r="A80" s="3">
        <f t="shared" si="16"/>
        <v>56</v>
      </c>
      <c r="B80" s="3"/>
      <c r="C80" s="63">
        <v>560</v>
      </c>
      <c r="D80" s="66">
        <v>55</v>
      </c>
      <c r="E80" s="65">
        <f t="shared" si="0"/>
        <v>0</v>
      </c>
      <c r="F80" s="3"/>
      <c r="G80" s="4">
        <f t="shared" si="9"/>
        <v>0.7144986348789081</v>
      </c>
      <c r="H80" s="4">
        <f t="shared" si="11"/>
        <v>0.2812986751491764</v>
      </c>
      <c r="I80" s="5">
        <f t="shared" si="12"/>
        <v>0.9700943073490292</v>
      </c>
      <c r="J80" s="9">
        <f t="shared" si="13"/>
        <v>-0.02990569265097076</v>
      </c>
      <c r="K80" s="7">
        <f t="shared" si="10"/>
        <v>0.8077575757575772</v>
      </c>
      <c r="L80" s="5">
        <f t="shared" si="7"/>
        <v>0.005673687010042943</v>
      </c>
      <c r="M80" s="6">
        <f t="shared" si="14"/>
        <v>0.005504011470122794</v>
      </c>
      <c r="O80">
        <f t="shared" si="8"/>
        <v>30800</v>
      </c>
      <c r="P80">
        <f t="shared" si="15"/>
        <v>13.954319539845983</v>
      </c>
    </row>
    <row r="81" spans="1:16" ht="16.5" thickBot="1">
      <c r="A81" s="3">
        <f t="shared" si="16"/>
        <v>57</v>
      </c>
      <c r="B81" s="3"/>
      <c r="C81" s="63">
        <v>570</v>
      </c>
      <c r="D81" s="66">
        <v>50</v>
      </c>
      <c r="E81" s="65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0.8819039157718448</v>
      </c>
      <c r="J81" s="9">
        <f t="shared" si="13"/>
        <v>-0.11809608422815521</v>
      </c>
      <c r="K81" s="7">
        <f t="shared" si="10"/>
        <v>0.8221818181818179</v>
      </c>
      <c r="L81" s="5">
        <f t="shared" si="7"/>
        <v>0.005775002849507983</v>
      </c>
      <c r="M81" s="6">
        <f t="shared" si="14"/>
        <v>0.005092997626574652</v>
      </c>
      <c r="O81">
        <f t="shared" si="8"/>
        <v>28500</v>
      </c>
      <c r="P81">
        <f t="shared" si="15"/>
        <v>2835.796496182657</v>
      </c>
    </row>
    <row r="82" spans="1:16" ht="16.5" thickBot="1">
      <c r="A82" s="3">
        <f t="shared" si="16"/>
        <v>58</v>
      </c>
      <c r="B82" s="3"/>
      <c r="C82" s="63">
        <v>580</v>
      </c>
      <c r="D82" s="66">
        <v>55</v>
      </c>
      <c r="E82" s="65">
        <f t="shared" si="0"/>
        <v>0</v>
      </c>
      <c r="F82" s="3"/>
      <c r="G82" s="4">
        <f t="shared" si="9"/>
        <v>0.7144986348789081</v>
      </c>
      <c r="H82" s="4">
        <f t="shared" si="11"/>
        <v>0.2812986751491764</v>
      </c>
      <c r="I82" s="5">
        <f t="shared" si="12"/>
        <v>0.9700943073490292</v>
      </c>
      <c r="J82" s="9">
        <f t="shared" si="13"/>
        <v>-0.02990569265097076</v>
      </c>
      <c r="K82" s="7">
        <f t="shared" si="10"/>
        <v>0.8366060606060621</v>
      </c>
      <c r="L82" s="5">
        <f t="shared" si="7"/>
        <v>0.005876318688973048</v>
      </c>
      <c r="M82" s="6">
        <f t="shared" si="14"/>
        <v>0.005700583308341465</v>
      </c>
      <c r="O82">
        <f t="shared" si="8"/>
        <v>31900</v>
      </c>
      <c r="P82">
        <f t="shared" si="15"/>
        <v>14.452688094840482</v>
      </c>
    </row>
    <row r="83" spans="1:16" ht="16.5" thickBot="1">
      <c r="A83" s="3">
        <f t="shared" si="16"/>
        <v>59</v>
      </c>
      <c r="B83" s="3"/>
      <c r="C83" s="63">
        <v>590</v>
      </c>
      <c r="D83" s="66"/>
      <c r="E83" s="65">
        <f t="shared" si="0"/>
        <v>54.68503937007874</v>
      </c>
      <c r="F83" s="3" t="s">
        <v>53</v>
      </c>
      <c r="G83" s="4">
        <f t="shared" si="9"/>
        <v>0.7104070177858292</v>
      </c>
      <c r="H83" s="4">
        <f t="shared" si="11"/>
        <v>0.2796878022778855</v>
      </c>
      <c r="I83" s="5">
        <f t="shared" si="12"/>
        <v>0.9645390070921988</v>
      </c>
      <c r="J83" s="9">
        <f t="shared" si="13"/>
        <v>-0.03546099290780125</v>
      </c>
      <c r="K83" s="7">
        <f t="shared" si="10"/>
        <v>0.8510303030303028</v>
      </c>
      <c r="L83" s="5">
        <f t="shared" si="7"/>
        <v>0.005977634528438088</v>
      </c>
      <c r="M83" s="6">
        <f t="shared" si="14"/>
        <v>0.0057656616728197175</v>
      </c>
      <c r="O83">
        <f t="shared" si="8"/>
        <v>32264.173228346455</v>
      </c>
      <c r="P83">
        <f t="shared" si="15"/>
        <v>32435.298127627662</v>
      </c>
    </row>
    <row r="84" spans="1:16" ht="16.5" thickBot="1">
      <c r="A84" s="3">
        <f t="shared" si="16"/>
        <v>60</v>
      </c>
      <c r="B84" s="3"/>
      <c r="C84" s="63">
        <v>600</v>
      </c>
      <c r="D84" s="66"/>
      <c r="E84" s="65">
        <f t="shared" si="0"/>
        <v>54.68503937007874</v>
      </c>
      <c r="F84" s="3" t="s">
        <v>53</v>
      </c>
      <c r="G84" s="4">
        <f t="shared" si="9"/>
        <v>0.7104070177858292</v>
      </c>
      <c r="H84" s="4">
        <f t="shared" si="11"/>
        <v>0.2796878022778855</v>
      </c>
      <c r="I84" s="5">
        <f t="shared" si="12"/>
        <v>0.9645390070921988</v>
      </c>
      <c r="J84" s="9">
        <f t="shared" si="13"/>
        <v>-0.03546099290780125</v>
      </c>
      <c r="K84" s="7">
        <f t="shared" si="10"/>
        <v>0.8654545454545435</v>
      </c>
      <c r="L84" s="5">
        <f t="shared" si="7"/>
        <v>0.006078950367903129</v>
      </c>
      <c r="M84" s="6">
        <f t="shared" si="14"/>
        <v>0.00586338475202004</v>
      </c>
      <c r="O84">
        <f t="shared" si="8"/>
        <v>32811.02362204724</v>
      </c>
      <c r="P84">
        <f t="shared" si="15"/>
        <v>32985.048943350164</v>
      </c>
    </row>
    <row r="85" spans="1:16" ht="16.5" thickBot="1">
      <c r="A85" s="3">
        <f t="shared" si="16"/>
        <v>61</v>
      </c>
      <c r="B85" s="3"/>
      <c r="C85" s="63">
        <v>610</v>
      </c>
      <c r="D85" s="66">
        <v>50</v>
      </c>
      <c r="E85" s="65">
        <f t="shared" si="0"/>
        <v>0</v>
      </c>
      <c r="F85" s="3"/>
      <c r="G85" s="4">
        <f t="shared" si="9"/>
        <v>0.6495442135262801</v>
      </c>
      <c r="H85" s="4">
        <f t="shared" si="11"/>
        <v>0.2557260683174331</v>
      </c>
      <c r="I85" s="5">
        <f t="shared" si="12"/>
        <v>0.8819039157718448</v>
      </c>
      <c r="J85" s="9">
        <f t="shared" si="13"/>
        <v>-0.11809608422815521</v>
      </c>
      <c r="K85" s="7">
        <f t="shared" si="10"/>
        <v>0.8798787878787877</v>
      </c>
      <c r="L85" s="5">
        <f t="shared" si="7"/>
        <v>0.006180266207368193</v>
      </c>
      <c r="M85" s="6">
        <f t="shared" si="14"/>
        <v>0.005450400968790418</v>
      </c>
      <c r="O85">
        <f t="shared" si="8"/>
        <v>30500</v>
      </c>
      <c r="P85">
        <f t="shared" si="15"/>
        <v>3034.7997590726677</v>
      </c>
    </row>
    <row r="86" spans="1:16" ht="16.5" thickBot="1">
      <c r="A86" s="3">
        <f t="shared" si="16"/>
        <v>62</v>
      </c>
      <c r="B86" s="3"/>
      <c r="C86" s="63">
        <v>620</v>
      </c>
      <c r="D86" s="66">
        <v>50</v>
      </c>
      <c r="E86" s="65">
        <f t="shared" si="0"/>
        <v>0</v>
      </c>
      <c r="F86" s="3"/>
      <c r="G86" s="4">
        <f t="shared" si="9"/>
        <v>0.6495442135262801</v>
      </c>
      <c r="H86" s="4">
        <f t="shared" si="11"/>
        <v>0.2557260683174331</v>
      </c>
      <c r="I86" s="5">
        <f t="shared" si="12"/>
        <v>0.8819039157718448</v>
      </c>
      <c r="J86" s="9">
        <f t="shared" si="13"/>
        <v>-0.11809608422815521</v>
      </c>
      <c r="K86" s="7">
        <f t="shared" si="10"/>
        <v>0.8943030303030319</v>
      </c>
      <c r="L86" s="5">
        <f t="shared" si="7"/>
        <v>0.006281582046833259</v>
      </c>
      <c r="M86" s="6">
        <f t="shared" si="14"/>
        <v>0.0055397518043443705</v>
      </c>
      <c r="O86">
        <f t="shared" si="8"/>
        <v>31000</v>
      </c>
      <c r="P86">
        <f t="shared" si="15"/>
        <v>3084.5505747951706</v>
      </c>
    </row>
    <row r="87" spans="1:16" ht="16.5" thickBot="1">
      <c r="A87" s="3">
        <f t="shared" si="16"/>
        <v>63</v>
      </c>
      <c r="B87" s="3"/>
      <c r="C87" s="63">
        <v>630</v>
      </c>
      <c r="D87" s="66">
        <v>50</v>
      </c>
      <c r="E87" s="65">
        <f t="shared" si="0"/>
        <v>0</v>
      </c>
      <c r="F87" s="3"/>
      <c r="G87" s="4">
        <f t="shared" si="9"/>
        <v>0.6495442135262801</v>
      </c>
      <c r="H87" s="4">
        <f t="shared" si="11"/>
        <v>0.2557260683174331</v>
      </c>
      <c r="I87" s="5">
        <f t="shared" si="12"/>
        <v>0.8819039157718448</v>
      </c>
      <c r="J87" s="9">
        <f t="shared" si="13"/>
        <v>-0.11809608422815521</v>
      </c>
      <c r="K87" s="7">
        <f t="shared" si="10"/>
        <v>0.9087272727272726</v>
      </c>
      <c r="L87" s="5">
        <f t="shared" si="7"/>
        <v>0.006382897886298298</v>
      </c>
      <c r="M87" s="6">
        <f t="shared" si="14"/>
        <v>0.0056291026398983006</v>
      </c>
      <c r="O87">
        <f t="shared" si="8"/>
        <v>31500</v>
      </c>
      <c r="P87">
        <f t="shared" si="15"/>
        <v>3134.301390517673</v>
      </c>
    </row>
    <row r="88" spans="1:16" ht="16.5" thickBot="1">
      <c r="A88" s="3">
        <f t="shared" si="16"/>
        <v>64</v>
      </c>
      <c r="B88" s="3"/>
      <c r="C88" s="63">
        <v>640</v>
      </c>
      <c r="D88" s="66">
        <v>60</v>
      </c>
      <c r="E88" s="65">
        <f t="shared" si="0"/>
        <v>0</v>
      </c>
      <c r="F88" s="3"/>
      <c r="G88" s="4">
        <f t="shared" si="9"/>
        <v>0.7794530562315362</v>
      </c>
      <c r="H88" s="4">
        <f t="shared" si="11"/>
        <v>0.30687128198091973</v>
      </c>
      <c r="I88" s="5">
        <f t="shared" si="12"/>
        <v>1.0582846989262138</v>
      </c>
      <c r="J88" s="9">
        <f t="shared" si="13"/>
        <v>0.058284698926213796</v>
      </c>
      <c r="K88" s="7">
        <f t="shared" si="10"/>
        <v>0.9231515151515133</v>
      </c>
      <c r="L88" s="5">
        <f t="shared" si="7"/>
        <v>0.006484213725763338</v>
      </c>
      <c r="M88" s="6">
        <f t="shared" si="14"/>
        <v>0.006862144170542678</v>
      </c>
      <c r="O88">
        <f t="shared" si="8"/>
        <v>38400</v>
      </c>
      <c r="P88">
        <f t="shared" si="15"/>
        <v>3215.947793759824</v>
      </c>
    </row>
    <row r="89" spans="1:16" ht="16.5" thickBot="1">
      <c r="A89" s="3">
        <f t="shared" si="16"/>
        <v>65</v>
      </c>
      <c r="B89" s="3"/>
      <c r="C89" s="63">
        <v>650</v>
      </c>
      <c r="D89" s="66">
        <v>55</v>
      </c>
      <c r="E89" s="65">
        <f aca="true" t="shared" si="17" ref="E89:E99">IF(AND(D89="",C89&lt;&gt;""),$J$16,0)</f>
        <v>0</v>
      </c>
      <c r="F89" s="3"/>
      <c r="G89" s="4">
        <f t="shared" si="9"/>
        <v>0.7144986348789081</v>
      </c>
      <c r="H89" s="4">
        <f aca="true" t="shared" si="18" ref="H89:H120">G89/2.54</f>
        <v>0.2812986751491764</v>
      </c>
      <c r="I89" s="5">
        <f aca="true" t="shared" si="19" ref="I89:I120">(G89/$J$13)</f>
        <v>0.9700943073490292</v>
      </c>
      <c r="J89" s="9">
        <f aca="true" t="shared" si="20" ref="J89:J120">IF(C89&gt;0,I89-1,0)</f>
        <v>-0.02990569265097076</v>
      </c>
      <c r="K89" s="7">
        <f t="shared" si="10"/>
        <v>0.9375757575757575</v>
      </c>
      <c r="L89" s="5">
        <f t="shared" si="7"/>
        <v>0.006585529565228404</v>
      </c>
      <c r="M89" s="6">
        <f aca="true" t="shared" si="21" ref="M89:M120">L89*I89</f>
        <v>0.006388584742106802</v>
      </c>
      <c r="O89">
        <f t="shared" si="8"/>
        <v>35750</v>
      </c>
      <c r="P89">
        <f aca="true" t="shared" si="22" ref="P89:P120">C89*ABS(D89-O$207)</f>
        <v>16.19697803732123</v>
      </c>
    </row>
    <row r="90" spans="1:16" ht="16.5" thickBot="1">
      <c r="A90" s="3">
        <f aca="true" t="shared" si="23" ref="A90:A121">A89+1</f>
        <v>66</v>
      </c>
      <c r="B90" s="3"/>
      <c r="C90" s="63">
        <v>660</v>
      </c>
      <c r="D90" s="66">
        <v>50</v>
      </c>
      <c r="E90" s="65">
        <f t="shared" si="17"/>
        <v>0</v>
      </c>
      <c r="F90" s="3"/>
      <c r="G90" s="4">
        <f t="shared" si="9"/>
        <v>0.6495442135262801</v>
      </c>
      <c r="H90" s="4">
        <f t="shared" si="18"/>
        <v>0.2557260683174331</v>
      </c>
      <c r="I90" s="5">
        <f t="shared" si="19"/>
        <v>0.8819039157718448</v>
      </c>
      <c r="J90" s="9">
        <f t="shared" si="20"/>
        <v>-0.11809608422815521</v>
      </c>
      <c r="K90" s="7">
        <f t="shared" si="10"/>
        <v>0.9520000000000053</v>
      </c>
      <c r="L90" s="5">
        <f aca="true" t="shared" si="24" ref="L90:L153">(K90/K$206)</f>
        <v>0.006686845404693493</v>
      </c>
      <c r="M90" s="6">
        <f t="shared" si="21"/>
        <v>0.005897155146560158</v>
      </c>
      <c r="O90">
        <f aca="true" t="shared" si="25" ref="O90:O153">(D90+E90)*C90</f>
        <v>33000</v>
      </c>
      <c r="P90">
        <f t="shared" si="22"/>
        <v>3283.5538376851814</v>
      </c>
    </row>
    <row r="91" spans="1:16" ht="16.5" thickBot="1">
      <c r="A91" s="3">
        <f t="shared" si="23"/>
        <v>67</v>
      </c>
      <c r="B91" s="3"/>
      <c r="C91" s="63">
        <v>670</v>
      </c>
      <c r="D91" s="66">
        <v>60</v>
      </c>
      <c r="E91" s="65">
        <f t="shared" si="17"/>
        <v>0</v>
      </c>
      <c r="F91" s="3"/>
      <c r="G91" s="4">
        <f aca="true" t="shared" si="26" ref="G91:G154">(D91+E91)/$J$19</f>
        <v>0.7794530562315362</v>
      </c>
      <c r="H91" s="4">
        <f t="shared" si="18"/>
        <v>0.30687128198091973</v>
      </c>
      <c r="I91" s="5">
        <f t="shared" si="19"/>
        <v>1.0582846989262138</v>
      </c>
      <c r="J91" s="9">
        <f t="shared" si="20"/>
        <v>0.058284698926213796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0.006788161244158483</v>
      </c>
      <c r="M91" s="6">
        <f t="shared" si="21"/>
        <v>0.007183807178536853</v>
      </c>
      <c r="O91">
        <f t="shared" si="25"/>
        <v>40200</v>
      </c>
      <c r="P91">
        <f t="shared" si="22"/>
        <v>3366.6953465923157</v>
      </c>
    </row>
    <row r="92" spans="1:16" ht="16.5" thickBot="1">
      <c r="A92" s="3">
        <f t="shared" si="23"/>
        <v>68</v>
      </c>
      <c r="B92" s="3"/>
      <c r="C92" s="63">
        <v>680</v>
      </c>
      <c r="D92" s="66">
        <v>65</v>
      </c>
      <c r="E92" s="65">
        <f t="shared" si="17"/>
        <v>0</v>
      </c>
      <c r="F92" s="3"/>
      <c r="G92" s="4">
        <f t="shared" si="26"/>
        <v>0.8444074775841641</v>
      </c>
      <c r="H92" s="4">
        <f t="shared" si="18"/>
        <v>0.332443888812663</v>
      </c>
      <c r="I92" s="5">
        <f t="shared" si="19"/>
        <v>1.1464750905033982</v>
      </c>
      <c r="J92" s="9">
        <f t="shared" si="20"/>
        <v>0.14647509050339824</v>
      </c>
      <c r="K92" s="7">
        <f t="shared" si="27"/>
        <v>0.9808484848484866</v>
      </c>
      <c r="L92" s="5">
        <f t="shared" si="24"/>
        <v>0.006889477083623574</v>
      </c>
      <c r="M92" s="6">
        <f t="shared" si="21"/>
        <v>0.007898613862968425</v>
      </c>
      <c r="O92">
        <f t="shared" si="25"/>
        <v>44200</v>
      </c>
      <c r="P92">
        <f t="shared" si="22"/>
        <v>6816.944530869813</v>
      </c>
    </row>
    <row r="93" spans="1:16" ht="16.5" thickBot="1">
      <c r="A93" s="3">
        <f t="shared" si="23"/>
        <v>69</v>
      </c>
      <c r="B93" s="3"/>
      <c r="C93" s="63">
        <v>690</v>
      </c>
      <c r="D93" s="66">
        <v>65</v>
      </c>
      <c r="E93" s="65">
        <f t="shared" si="17"/>
        <v>0</v>
      </c>
      <c r="F93" s="3"/>
      <c r="G93" s="4">
        <f t="shared" si="26"/>
        <v>0.8444074775841641</v>
      </c>
      <c r="H93" s="4">
        <f t="shared" si="18"/>
        <v>0.332443888812663</v>
      </c>
      <c r="I93" s="5">
        <f t="shared" si="19"/>
        <v>1.1464750905033982</v>
      </c>
      <c r="J93" s="9">
        <f t="shared" si="20"/>
        <v>0.14647509050339824</v>
      </c>
      <c r="K93" s="7">
        <f t="shared" si="27"/>
        <v>0.9952727272727273</v>
      </c>
      <c r="L93" s="5">
        <f t="shared" si="24"/>
        <v>0.006990792923088613</v>
      </c>
      <c r="M93" s="6">
        <f t="shared" si="21"/>
        <v>0.008014769949188535</v>
      </c>
      <c r="O93">
        <f t="shared" si="25"/>
        <v>44850</v>
      </c>
      <c r="P93">
        <f t="shared" si="22"/>
        <v>6917.19371514731</v>
      </c>
    </row>
    <row r="94" spans="1:16" ht="16.5" thickBot="1">
      <c r="A94" s="3">
        <f t="shared" si="23"/>
        <v>70</v>
      </c>
      <c r="B94" s="3"/>
      <c r="C94" s="63">
        <v>700</v>
      </c>
      <c r="D94" s="66">
        <v>75</v>
      </c>
      <c r="E94" s="65">
        <f t="shared" si="17"/>
        <v>0</v>
      </c>
      <c r="F94" s="3"/>
      <c r="G94" s="4">
        <f t="shared" si="26"/>
        <v>0.9743163202894202</v>
      </c>
      <c r="H94" s="4">
        <f t="shared" si="18"/>
        <v>0.3835891024761497</v>
      </c>
      <c r="I94" s="5">
        <f t="shared" si="19"/>
        <v>1.3228558736577671</v>
      </c>
      <c r="J94" s="9">
        <f t="shared" si="20"/>
        <v>0.32285587365776713</v>
      </c>
      <c r="K94" s="7">
        <f t="shared" si="27"/>
        <v>1.009696969696968</v>
      </c>
      <c r="L94" s="5">
        <f t="shared" si="24"/>
        <v>0.007092108762553654</v>
      </c>
      <c r="M94" s="6">
        <f t="shared" si="21"/>
        <v>0.00938183773316382</v>
      </c>
      <c r="O94">
        <f t="shared" si="25"/>
        <v>52500</v>
      </c>
      <c r="P94">
        <f t="shared" si="22"/>
        <v>14017.442899424808</v>
      </c>
    </row>
    <row r="95" spans="1:16" ht="16.5" thickBot="1">
      <c r="A95" s="3">
        <f t="shared" si="23"/>
        <v>71</v>
      </c>
      <c r="B95" s="3"/>
      <c r="C95" s="63">
        <v>710</v>
      </c>
      <c r="D95" s="66">
        <v>65</v>
      </c>
      <c r="E95" s="65">
        <f t="shared" si="17"/>
        <v>0</v>
      </c>
      <c r="F95" s="3"/>
      <c r="G95" s="4">
        <f t="shared" si="26"/>
        <v>0.8444074775841641</v>
      </c>
      <c r="H95" s="4">
        <f t="shared" si="18"/>
        <v>0.332443888812663</v>
      </c>
      <c r="I95" s="5">
        <f t="shared" si="19"/>
        <v>1.1464750905033982</v>
      </c>
      <c r="J95" s="9">
        <f t="shared" si="20"/>
        <v>0.14647509050339824</v>
      </c>
      <c r="K95" s="7">
        <f t="shared" si="27"/>
        <v>1.0241212121212087</v>
      </c>
      <c r="L95" s="5">
        <f t="shared" si="24"/>
        <v>0.007193424602018694</v>
      </c>
      <c r="M95" s="6">
        <f t="shared" si="21"/>
        <v>0.008247082121628753</v>
      </c>
      <c r="O95">
        <f t="shared" si="25"/>
        <v>46150</v>
      </c>
      <c r="P95">
        <f t="shared" si="22"/>
        <v>7117.692083702304</v>
      </c>
    </row>
    <row r="96" spans="1:16" ht="16.5" thickBot="1">
      <c r="A96" s="3">
        <f t="shared" si="23"/>
        <v>72</v>
      </c>
      <c r="B96" s="3"/>
      <c r="C96" s="63">
        <v>720</v>
      </c>
      <c r="D96" s="66">
        <v>60</v>
      </c>
      <c r="E96" s="65">
        <f t="shared" si="17"/>
        <v>0</v>
      </c>
      <c r="F96" s="3"/>
      <c r="G96" s="4">
        <f t="shared" si="26"/>
        <v>0.7794530562315362</v>
      </c>
      <c r="H96" s="4">
        <f t="shared" si="18"/>
        <v>0.30687128198091973</v>
      </c>
      <c r="I96" s="5">
        <f t="shared" si="19"/>
        <v>1.0582846989262138</v>
      </c>
      <c r="J96" s="9">
        <f t="shared" si="20"/>
        <v>0.058284698926213796</v>
      </c>
      <c r="K96" s="7">
        <f t="shared" si="27"/>
        <v>1.0385454545454564</v>
      </c>
      <c r="L96" s="5">
        <f t="shared" si="24"/>
        <v>0.007294740441483784</v>
      </c>
      <c r="M96" s="6">
        <f t="shared" si="21"/>
        <v>0.007719912191860542</v>
      </c>
      <c r="O96">
        <f t="shared" si="25"/>
        <v>43200</v>
      </c>
      <c r="P96">
        <f t="shared" si="22"/>
        <v>3617.941267979802</v>
      </c>
    </row>
    <row r="97" spans="1:16" ht="16.5" thickBot="1">
      <c r="A97" s="3">
        <f t="shared" si="23"/>
        <v>73</v>
      </c>
      <c r="B97" s="3"/>
      <c r="C97" s="63">
        <v>730</v>
      </c>
      <c r="D97" s="66">
        <v>50</v>
      </c>
      <c r="E97" s="65">
        <f t="shared" si="17"/>
        <v>0</v>
      </c>
      <c r="F97" s="3"/>
      <c r="G97" s="4">
        <f t="shared" si="26"/>
        <v>0.6495442135262801</v>
      </c>
      <c r="H97" s="4">
        <f t="shared" si="18"/>
        <v>0.2557260683174331</v>
      </c>
      <c r="I97" s="5">
        <f t="shared" si="19"/>
        <v>0.8819039157718448</v>
      </c>
      <c r="J97" s="9">
        <f t="shared" si="20"/>
        <v>-0.11809608422815521</v>
      </c>
      <c r="K97" s="7">
        <f t="shared" si="27"/>
        <v>1.052969696969697</v>
      </c>
      <c r="L97" s="5">
        <f t="shared" si="24"/>
        <v>0.007396056280948824</v>
      </c>
      <c r="M97" s="6">
        <f t="shared" si="21"/>
        <v>0.006522610995437716</v>
      </c>
      <c r="O97">
        <f t="shared" si="25"/>
        <v>36500</v>
      </c>
      <c r="P97">
        <f t="shared" si="22"/>
        <v>3631.809547742701</v>
      </c>
    </row>
    <row r="98" spans="1:16" ht="16.5" thickBot="1">
      <c r="A98" s="3">
        <f t="shared" si="23"/>
        <v>74</v>
      </c>
      <c r="B98" s="3"/>
      <c r="C98" s="63">
        <v>740</v>
      </c>
      <c r="D98" s="66">
        <v>50</v>
      </c>
      <c r="E98" s="65">
        <f t="shared" si="17"/>
        <v>0</v>
      </c>
      <c r="F98" s="3"/>
      <c r="G98" s="4">
        <f t="shared" si="26"/>
        <v>0.6495442135262801</v>
      </c>
      <c r="H98" s="4">
        <f t="shared" si="18"/>
        <v>0.2557260683174331</v>
      </c>
      <c r="I98" s="5">
        <f t="shared" si="19"/>
        <v>0.8819039157718448</v>
      </c>
      <c r="J98" s="9">
        <f t="shared" si="20"/>
        <v>-0.11809608422815521</v>
      </c>
      <c r="K98" s="7">
        <f t="shared" si="27"/>
        <v>1.067393939393945</v>
      </c>
      <c r="L98" s="5">
        <f t="shared" si="24"/>
        <v>0.007497372120413914</v>
      </c>
      <c r="M98" s="6">
        <f t="shared" si="21"/>
        <v>0.006611961830991689</v>
      </c>
      <c r="O98">
        <f t="shared" si="25"/>
        <v>37000</v>
      </c>
      <c r="P98">
        <f t="shared" si="22"/>
        <v>3681.5603634652034</v>
      </c>
    </row>
    <row r="99" spans="1:16" ht="16.5" thickBot="1">
      <c r="A99" s="3">
        <f t="shared" si="23"/>
        <v>75</v>
      </c>
      <c r="B99" s="3"/>
      <c r="C99" s="63">
        <v>750</v>
      </c>
      <c r="D99" s="66">
        <v>60</v>
      </c>
      <c r="E99" s="65">
        <f t="shared" si="17"/>
        <v>0</v>
      </c>
      <c r="F99" s="3"/>
      <c r="G99" s="4">
        <f t="shared" si="26"/>
        <v>0.7794530562315362</v>
      </c>
      <c r="H99" s="4">
        <f t="shared" si="18"/>
        <v>0.30687128198091973</v>
      </c>
      <c r="I99" s="5">
        <f t="shared" si="19"/>
        <v>1.0582846989262138</v>
      </c>
      <c r="J99" s="9">
        <f t="shared" si="20"/>
        <v>0.058284698926213796</v>
      </c>
      <c r="K99" s="7">
        <f t="shared" si="27"/>
        <v>1.0818181818181785</v>
      </c>
      <c r="L99" s="5">
        <f t="shared" si="24"/>
        <v>0.007598687959878904</v>
      </c>
      <c r="M99" s="6">
        <f t="shared" si="21"/>
        <v>0.00804157519985469</v>
      </c>
      <c r="O99">
        <f t="shared" si="25"/>
        <v>45000</v>
      </c>
      <c r="P99">
        <f t="shared" si="22"/>
        <v>3768.6888208122937</v>
      </c>
    </row>
    <row r="100" spans="1:16" ht="16.5" thickBot="1">
      <c r="A100" s="3">
        <f t="shared" si="23"/>
        <v>76</v>
      </c>
      <c r="B100" s="3"/>
      <c r="C100" s="63">
        <v>760</v>
      </c>
      <c r="D100" s="66">
        <v>50</v>
      </c>
      <c r="E100" s="65">
        <f aca="true" t="shared" si="28" ref="E100:E152">IF(AND(D100="",C100&lt;&gt;""),$J$16,0)</f>
        <v>0</v>
      </c>
      <c r="F100" s="3"/>
      <c r="G100" s="4">
        <f t="shared" si="26"/>
        <v>0.6495442135262801</v>
      </c>
      <c r="H100" s="4">
        <f t="shared" si="18"/>
        <v>0.2557260683174331</v>
      </c>
      <c r="I100" s="5">
        <f t="shared" si="19"/>
        <v>0.8819039157718448</v>
      </c>
      <c r="J100" s="9">
        <f t="shared" si="20"/>
        <v>-0.11809608422815521</v>
      </c>
      <c r="K100" s="7">
        <f t="shared" si="27"/>
        <v>1.0962424242424191</v>
      </c>
      <c r="L100" s="5">
        <f t="shared" si="24"/>
        <v>0.007700003799343944</v>
      </c>
      <c r="M100" s="6">
        <f t="shared" si="21"/>
        <v>0.006790663502099507</v>
      </c>
      <c r="O100">
        <f t="shared" si="25"/>
        <v>38000</v>
      </c>
      <c r="P100">
        <f t="shared" si="22"/>
        <v>3781.0619949102093</v>
      </c>
    </row>
    <row r="101" spans="1:16" ht="16.5" thickBot="1">
      <c r="A101" s="3">
        <f t="shared" si="23"/>
        <v>77</v>
      </c>
      <c r="B101" s="3"/>
      <c r="C101" s="63">
        <v>770</v>
      </c>
      <c r="D101" s="66"/>
      <c r="E101" s="65">
        <f t="shared" si="28"/>
        <v>54.68503937007874</v>
      </c>
      <c r="F101" s="3" t="s">
        <v>52</v>
      </c>
      <c r="G101" s="4">
        <f t="shared" si="26"/>
        <v>0.7104070177858292</v>
      </c>
      <c r="H101" s="4">
        <f t="shared" si="18"/>
        <v>0.2796878022778855</v>
      </c>
      <c r="I101" s="5">
        <f t="shared" si="19"/>
        <v>0.9645390070921988</v>
      </c>
      <c r="J101" s="9">
        <f t="shared" si="20"/>
        <v>-0.03546099290780125</v>
      </c>
      <c r="K101" s="7">
        <f t="shared" si="27"/>
        <v>1.110666666666674</v>
      </c>
      <c r="L101" s="5">
        <f t="shared" si="24"/>
        <v>0.007801319638809084</v>
      </c>
      <c r="M101" s="6">
        <f t="shared" si="21"/>
        <v>0.0075246770984257845</v>
      </c>
      <c r="O101">
        <f t="shared" si="25"/>
        <v>42107.48031496063</v>
      </c>
      <c r="P101">
        <f t="shared" si="22"/>
        <v>42330.81281063271</v>
      </c>
    </row>
    <row r="102" spans="1:16" ht="16.5" thickBot="1">
      <c r="A102" s="3">
        <f t="shared" si="23"/>
        <v>78</v>
      </c>
      <c r="B102" s="3"/>
      <c r="C102" s="63">
        <v>780</v>
      </c>
      <c r="D102" s="66">
        <v>60</v>
      </c>
      <c r="E102" s="65">
        <f t="shared" si="28"/>
        <v>0</v>
      </c>
      <c r="F102" s="3"/>
      <c r="G102" s="4">
        <f t="shared" si="26"/>
        <v>0.7794530562315362</v>
      </c>
      <c r="H102" s="4">
        <f t="shared" si="18"/>
        <v>0.30687128198091973</v>
      </c>
      <c r="I102" s="5">
        <f t="shared" si="19"/>
        <v>1.0582846989262138</v>
      </c>
      <c r="J102" s="9">
        <f t="shared" si="20"/>
        <v>0.058284698926213796</v>
      </c>
      <c r="K102" s="7">
        <f t="shared" si="27"/>
        <v>1.1250909090909076</v>
      </c>
      <c r="L102" s="5">
        <f t="shared" si="24"/>
        <v>0.007902635478274075</v>
      </c>
      <c r="M102" s="6">
        <f t="shared" si="21"/>
        <v>0.008363238207848895</v>
      </c>
      <c r="O102">
        <f t="shared" si="25"/>
        <v>46800</v>
      </c>
      <c r="P102">
        <f t="shared" si="22"/>
        <v>3919.4363736447854</v>
      </c>
    </row>
    <row r="103" spans="1:16" ht="16.5" thickBot="1">
      <c r="A103" s="3">
        <f t="shared" si="23"/>
        <v>79</v>
      </c>
      <c r="B103" s="3"/>
      <c r="C103" s="63">
        <v>790</v>
      </c>
      <c r="D103" s="66">
        <v>50</v>
      </c>
      <c r="E103" s="65">
        <f t="shared" si="28"/>
        <v>0</v>
      </c>
      <c r="F103" s="3"/>
      <c r="G103" s="4">
        <f t="shared" si="26"/>
        <v>0.6495442135262801</v>
      </c>
      <c r="H103" s="4">
        <f t="shared" si="18"/>
        <v>0.2557260683174331</v>
      </c>
      <c r="I103" s="5">
        <f t="shared" si="19"/>
        <v>0.8819039157718448</v>
      </c>
      <c r="J103" s="9">
        <f t="shared" si="20"/>
        <v>-0.11809608422815521</v>
      </c>
      <c r="K103" s="7">
        <f t="shared" si="27"/>
        <v>1.1395151515151483</v>
      </c>
      <c r="L103" s="5">
        <f t="shared" si="24"/>
        <v>0.008003951317739115</v>
      </c>
      <c r="M103" s="6">
        <f t="shared" si="21"/>
        <v>0.007058716008761343</v>
      </c>
      <c r="O103">
        <f t="shared" si="25"/>
        <v>39500</v>
      </c>
      <c r="P103">
        <f t="shared" si="22"/>
        <v>3930.314442077717</v>
      </c>
    </row>
    <row r="104" spans="1:16" ht="16.5" thickBot="1">
      <c r="A104" s="3">
        <f t="shared" si="23"/>
        <v>80</v>
      </c>
      <c r="B104" s="3"/>
      <c r="C104" s="63">
        <v>800</v>
      </c>
      <c r="D104" s="66">
        <v>50</v>
      </c>
      <c r="E104" s="65">
        <f t="shared" si="28"/>
        <v>0</v>
      </c>
      <c r="F104" s="3"/>
      <c r="G104" s="4">
        <f t="shared" si="26"/>
        <v>0.6495442135262801</v>
      </c>
      <c r="H104" s="4">
        <f t="shared" si="18"/>
        <v>0.2557260683174331</v>
      </c>
      <c r="I104" s="5">
        <f t="shared" si="19"/>
        <v>0.8819039157718448</v>
      </c>
      <c r="J104" s="9">
        <f t="shared" si="20"/>
        <v>-0.11809608422815521</v>
      </c>
      <c r="K104" s="7">
        <f t="shared" si="27"/>
        <v>1.153939393939396</v>
      </c>
      <c r="L104" s="5">
        <f t="shared" si="24"/>
        <v>0.008105267157204204</v>
      </c>
      <c r="M104" s="6">
        <f t="shared" si="21"/>
        <v>0.007148066844315316</v>
      </c>
      <c r="O104">
        <f t="shared" si="25"/>
        <v>40000</v>
      </c>
      <c r="P104">
        <f t="shared" si="22"/>
        <v>3980.06525780022</v>
      </c>
    </row>
    <row r="105" spans="1:16" ht="16.5" thickBot="1">
      <c r="A105" s="3">
        <f t="shared" si="23"/>
        <v>81</v>
      </c>
      <c r="B105" s="3"/>
      <c r="C105" s="63">
        <v>810</v>
      </c>
      <c r="D105" s="66">
        <v>55</v>
      </c>
      <c r="E105" s="65">
        <f t="shared" si="28"/>
        <v>0</v>
      </c>
      <c r="F105" s="3"/>
      <c r="G105" s="4">
        <f t="shared" si="26"/>
        <v>0.7144986348789081</v>
      </c>
      <c r="H105" s="4">
        <f t="shared" si="18"/>
        <v>0.2812986751491764</v>
      </c>
      <c r="I105" s="5">
        <f t="shared" si="19"/>
        <v>0.9700943073490292</v>
      </c>
      <c r="J105" s="9">
        <f t="shared" si="20"/>
        <v>-0.02990569265097076</v>
      </c>
      <c r="K105" s="7">
        <f t="shared" si="27"/>
        <v>1.1683636363636367</v>
      </c>
      <c r="L105" s="5">
        <f t="shared" si="24"/>
        <v>0.008206582996669244</v>
      </c>
      <c r="M105" s="6">
        <f t="shared" si="21"/>
        <v>0.007961159447856171</v>
      </c>
      <c r="O105">
        <f t="shared" si="25"/>
        <v>44550</v>
      </c>
      <c r="P105">
        <f t="shared" si="22"/>
        <v>20.183926477277225</v>
      </c>
    </row>
    <row r="106" spans="1:16" ht="16.5" thickBot="1">
      <c r="A106" s="3">
        <f t="shared" si="23"/>
        <v>82</v>
      </c>
      <c r="B106" s="3"/>
      <c r="C106" s="63">
        <v>820</v>
      </c>
      <c r="D106" s="66">
        <v>55</v>
      </c>
      <c r="E106" s="65">
        <f t="shared" si="28"/>
        <v>0</v>
      </c>
      <c r="F106" s="3"/>
      <c r="G106" s="4">
        <f t="shared" si="26"/>
        <v>0.7144986348789081</v>
      </c>
      <c r="H106" s="4">
        <f t="shared" si="18"/>
        <v>0.2812986751491764</v>
      </c>
      <c r="I106" s="5">
        <f t="shared" si="19"/>
        <v>0.9700943073490292</v>
      </c>
      <c r="J106" s="9">
        <f t="shared" si="20"/>
        <v>-0.02990569265097076</v>
      </c>
      <c r="K106" s="7">
        <f t="shared" si="27"/>
        <v>1.1827878787878774</v>
      </c>
      <c r="L106" s="5">
        <f t="shared" si="24"/>
        <v>0.008307898836134284</v>
      </c>
      <c r="M106" s="6">
        <f t="shared" si="21"/>
        <v>0.008059445366965495</v>
      </c>
      <c r="O106">
        <f t="shared" si="25"/>
        <v>45100</v>
      </c>
      <c r="P106">
        <f t="shared" si="22"/>
        <v>20.433110754774475</v>
      </c>
    </row>
    <row r="107" spans="1:16" ht="16.5" thickBot="1">
      <c r="A107" s="3">
        <f t="shared" si="23"/>
        <v>83</v>
      </c>
      <c r="B107" s="3"/>
      <c r="C107" s="63">
        <v>830</v>
      </c>
      <c r="D107" s="66">
        <v>55</v>
      </c>
      <c r="E107" s="65">
        <f t="shared" si="28"/>
        <v>0</v>
      </c>
      <c r="F107" s="3"/>
      <c r="G107" s="4">
        <f t="shared" si="26"/>
        <v>0.7144986348789081</v>
      </c>
      <c r="H107" s="4">
        <f t="shared" si="18"/>
        <v>0.2812986751491764</v>
      </c>
      <c r="I107" s="5">
        <f t="shared" si="19"/>
        <v>0.9700943073490292</v>
      </c>
      <c r="J107" s="9">
        <f t="shared" si="20"/>
        <v>-0.02990569265097076</v>
      </c>
      <c r="K107" s="7">
        <f t="shared" si="27"/>
        <v>1.1972121212121252</v>
      </c>
      <c r="L107" s="5">
        <f t="shared" si="24"/>
        <v>0.008409214675599375</v>
      </c>
      <c r="M107" s="6">
        <f t="shared" si="21"/>
        <v>0.008157731286074867</v>
      </c>
      <c r="O107">
        <f t="shared" si="25"/>
        <v>45650</v>
      </c>
      <c r="P107">
        <f t="shared" si="22"/>
        <v>20.682295032271725</v>
      </c>
    </row>
    <row r="108" spans="1:16" ht="16.5" thickBot="1">
      <c r="A108" s="3">
        <f t="shared" si="23"/>
        <v>84</v>
      </c>
      <c r="B108" s="3"/>
      <c r="C108" s="63">
        <v>840</v>
      </c>
      <c r="D108" s="66">
        <v>50</v>
      </c>
      <c r="E108" s="65">
        <f t="shared" si="28"/>
        <v>0</v>
      </c>
      <c r="F108" s="3"/>
      <c r="G108" s="4">
        <f t="shared" si="26"/>
        <v>0.6495442135262801</v>
      </c>
      <c r="H108" s="4">
        <f t="shared" si="18"/>
        <v>0.2557260683174331</v>
      </c>
      <c r="I108" s="5">
        <f t="shared" si="19"/>
        <v>0.8819039157718448</v>
      </c>
      <c r="J108" s="9">
        <f t="shared" si="20"/>
        <v>-0.11809608422815521</v>
      </c>
      <c r="K108" s="7">
        <f t="shared" si="27"/>
        <v>1.2116363636363587</v>
      </c>
      <c r="L108" s="5">
        <f t="shared" si="24"/>
        <v>0.008510530515064365</v>
      </c>
      <c r="M108" s="6">
        <f t="shared" si="21"/>
        <v>0.007505470186531038</v>
      </c>
      <c r="O108">
        <f t="shared" si="25"/>
        <v>42000</v>
      </c>
      <c r="P108">
        <f t="shared" si="22"/>
        <v>4179.068520690231</v>
      </c>
    </row>
    <row r="109" spans="1:16" ht="16.5" thickBot="1">
      <c r="A109" s="3">
        <f t="shared" si="23"/>
        <v>85</v>
      </c>
      <c r="B109" s="3"/>
      <c r="C109" s="63">
        <v>850</v>
      </c>
      <c r="D109" s="66">
        <v>60</v>
      </c>
      <c r="E109" s="65">
        <f t="shared" si="28"/>
        <v>0</v>
      </c>
      <c r="F109" s="3"/>
      <c r="G109" s="4">
        <f t="shared" si="26"/>
        <v>0.7794530562315362</v>
      </c>
      <c r="H109" s="4">
        <f t="shared" si="18"/>
        <v>0.30687128198091973</v>
      </c>
      <c r="I109" s="5">
        <f t="shared" si="19"/>
        <v>1.0582846989262138</v>
      </c>
      <c r="J109" s="9">
        <f t="shared" si="20"/>
        <v>0.058284698926213796</v>
      </c>
      <c r="K109" s="7">
        <f t="shared" si="27"/>
        <v>1.2260606060606136</v>
      </c>
      <c r="L109" s="5">
        <f t="shared" si="24"/>
        <v>0.008611846354529504</v>
      </c>
      <c r="M109" s="6">
        <f t="shared" si="21"/>
        <v>0.009113785226502068</v>
      </c>
      <c r="O109">
        <f t="shared" si="25"/>
        <v>51000</v>
      </c>
      <c r="P109">
        <f t="shared" si="22"/>
        <v>4271.180663587266</v>
      </c>
    </row>
    <row r="110" spans="1:16" ht="16.5" thickBot="1">
      <c r="A110" s="3">
        <f t="shared" si="23"/>
        <v>86</v>
      </c>
      <c r="B110" s="3"/>
      <c r="C110" s="63">
        <v>860</v>
      </c>
      <c r="D110" s="66">
        <v>50</v>
      </c>
      <c r="E110" s="65">
        <f t="shared" si="28"/>
        <v>0</v>
      </c>
      <c r="F110" s="3"/>
      <c r="G110" s="4">
        <f t="shared" si="26"/>
        <v>0.6495442135262801</v>
      </c>
      <c r="H110" s="4">
        <f t="shared" si="18"/>
        <v>0.2557260683174331</v>
      </c>
      <c r="I110" s="5">
        <f t="shared" si="19"/>
        <v>0.8819039157718448</v>
      </c>
      <c r="J110" s="9">
        <f t="shared" si="20"/>
        <v>-0.11809608422815521</v>
      </c>
      <c r="K110" s="7">
        <f t="shared" si="27"/>
        <v>1.2404848484848472</v>
      </c>
      <c r="L110" s="5">
        <f t="shared" si="24"/>
        <v>0.008713162193994494</v>
      </c>
      <c r="M110" s="6">
        <f t="shared" si="21"/>
        <v>0.0076841718576389426</v>
      </c>
      <c r="O110">
        <f t="shared" si="25"/>
        <v>43000</v>
      </c>
      <c r="P110">
        <f t="shared" si="22"/>
        <v>4278.570152135237</v>
      </c>
    </row>
    <row r="111" spans="1:16" ht="16.5" thickBot="1">
      <c r="A111" s="3">
        <f t="shared" si="23"/>
        <v>87</v>
      </c>
      <c r="B111" s="3"/>
      <c r="C111" s="63">
        <v>870</v>
      </c>
      <c r="D111" s="66">
        <v>60</v>
      </c>
      <c r="E111" s="65">
        <f t="shared" si="28"/>
        <v>0</v>
      </c>
      <c r="F111" s="3"/>
      <c r="G111" s="4">
        <f t="shared" si="26"/>
        <v>0.7794530562315362</v>
      </c>
      <c r="H111" s="4">
        <f t="shared" si="18"/>
        <v>0.30687128198091973</v>
      </c>
      <c r="I111" s="5">
        <f t="shared" si="19"/>
        <v>1.0582846989262138</v>
      </c>
      <c r="J111" s="9">
        <f t="shared" si="20"/>
        <v>0.058284698926213796</v>
      </c>
      <c r="K111" s="7">
        <f t="shared" si="27"/>
        <v>1.2549090909090879</v>
      </c>
      <c r="L111" s="5">
        <f t="shared" si="24"/>
        <v>0.008814478033459534</v>
      </c>
      <c r="M111" s="6">
        <f t="shared" si="21"/>
        <v>0.009328227231831448</v>
      </c>
      <c r="O111">
        <f t="shared" si="25"/>
        <v>52200</v>
      </c>
      <c r="P111">
        <f t="shared" si="22"/>
        <v>4371.67903214226</v>
      </c>
    </row>
    <row r="112" spans="1:16" ht="16.5" thickBot="1">
      <c r="A112" s="3">
        <f t="shared" si="23"/>
        <v>88</v>
      </c>
      <c r="B112" s="3"/>
      <c r="C112" s="63">
        <v>880</v>
      </c>
      <c r="D112" s="66">
        <v>55</v>
      </c>
      <c r="E112" s="65">
        <f t="shared" si="28"/>
        <v>0</v>
      </c>
      <c r="F112" s="3"/>
      <c r="G112" s="4">
        <f t="shared" si="26"/>
        <v>0.7144986348789081</v>
      </c>
      <c r="H112" s="4">
        <f t="shared" si="18"/>
        <v>0.2812986751491764</v>
      </c>
      <c r="I112" s="5">
        <f t="shared" si="19"/>
        <v>0.9700943073490292</v>
      </c>
      <c r="J112" s="9">
        <f t="shared" si="20"/>
        <v>-0.02990569265097076</v>
      </c>
      <c r="K112" s="7">
        <f t="shared" si="27"/>
        <v>1.2693333333333356</v>
      </c>
      <c r="L112" s="5">
        <f t="shared" si="24"/>
        <v>0.008915793872924625</v>
      </c>
      <c r="M112" s="6">
        <f t="shared" si="21"/>
        <v>0.008649160881621532</v>
      </c>
      <c r="O112">
        <f t="shared" si="25"/>
        <v>48400</v>
      </c>
      <c r="P112">
        <f t="shared" si="22"/>
        <v>21.928216419757973</v>
      </c>
    </row>
    <row r="113" spans="1:16" ht="16.5" thickBot="1">
      <c r="A113" s="3">
        <f t="shared" si="23"/>
        <v>89</v>
      </c>
      <c r="B113" s="3"/>
      <c r="C113" s="63">
        <v>890</v>
      </c>
      <c r="D113" s="66">
        <v>60</v>
      </c>
      <c r="E113" s="65">
        <f t="shared" si="28"/>
        <v>0</v>
      </c>
      <c r="F113" s="3"/>
      <c r="G113" s="4">
        <f t="shared" si="26"/>
        <v>0.7794530562315362</v>
      </c>
      <c r="H113" s="4">
        <f t="shared" si="18"/>
        <v>0.30687128198091973</v>
      </c>
      <c r="I113" s="5">
        <f t="shared" si="19"/>
        <v>1.0582846989262138</v>
      </c>
      <c r="J113" s="9">
        <f t="shared" si="20"/>
        <v>0.058284698926213796</v>
      </c>
      <c r="K113" s="7">
        <f t="shared" si="27"/>
        <v>1.2837575757575763</v>
      </c>
      <c r="L113" s="5">
        <f t="shared" si="24"/>
        <v>0.009017109712389665</v>
      </c>
      <c r="M113" s="6">
        <f t="shared" si="21"/>
        <v>0.009542669237160935</v>
      </c>
      <c r="O113">
        <f t="shared" si="25"/>
        <v>53400</v>
      </c>
      <c r="P113">
        <f t="shared" si="22"/>
        <v>4472.1774006972555</v>
      </c>
    </row>
    <row r="114" spans="1:16" ht="16.5" thickBot="1">
      <c r="A114" s="3">
        <f t="shared" si="23"/>
        <v>90</v>
      </c>
      <c r="B114" s="3"/>
      <c r="C114" s="63">
        <v>900</v>
      </c>
      <c r="D114" s="66">
        <v>60</v>
      </c>
      <c r="E114" s="65">
        <f t="shared" si="28"/>
        <v>0</v>
      </c>
      <c r="F114" s="3"/>
      <c r="G114" s="4">
        <f t="shared" si="26"/>
        <v>0.7794530562315362</v>
      </c>
      <c r="H114" s="4">
        <f t="shared" si="18"/>
        <v>0.30687128198091973</v>
      </c>
      <c r="I114" s="5">
        <f t="shared" si="19"/>
        <v>1.0582846989262138</v>
      </c>
      <c r="J114" s="9">
        <f t="shared" si="20"/>
        <v>0.058284698926213796</v>
      </c>
      <c r="K114" s="7">
        <f t="shared" si="27"/>
        <v>1.2981818181818099</v>
      </c>
      <c r="L114" s="5">
        <f t="shared" si="24"/>
        <v>0.009118425551854655</v>
      </c>
      <c r="M114" s="6">
        <f t="shared" si="21"/>
        <v>0.009649890239825598</v>
      </c>
      <c r="O114">
        <f t="shared" si="25"/>
        <v>54000</v>
      </c>
      <c r="P114">
        <f t="shared" si="22"/>
        <v>4522.426584974753</v>
      </c>
    </row>
    <row r="115" spans="1:16" ht="16.5" thickBot="1">
      <c r="A115" s="3">
        <f t="shared" si="23"/>
        <v>91</v>
      </c>
      <c r="B115" s="3"/>
      <c r="C115" s="63">
        <v>910</v>
      </c>
      <c r="D115" s="66">
        <v>55</v>
      </c>
      <c r="E115" s="65">
        <f t="shared" si="28"/>
        <v>0</v>
      </c>
      <c r="F115" s="3"/>
      <c r="G115" s="4">
        <f t="shared" si="26"/>
        <v>0.7144986348789081</v>
      </c>
      <c r="H115" s="4">
        <f t="shared" si="18"/>
        <v>0.2812986751491764</v>
      </c>
      <c r="I115" s="5">
        <f t="shared" si="19"/>
        <v>0.9700943073490292</v>
      </c>
      <c r="J115" s="9">
        <f t="shared" si="20"/>
        <v>-0.02990569265097076</v>
      </c>
      <c r="K115" s="7">
        <f t="shared" si="27"/>
        <v>1.3126060606060648</v>
      </c>
      <c r="L115" s="5">
        <f t="shared" si="24"/>
        <v>0.009219741391319794</v>
      </c>
      <c r="M115" s="6">
        <f t="shared" si="21"/>
        <v>0.008944018638949551</v>
      </c>
      <c r="O115">
        <f t="shared" si="25"/>
        <v>50050</v>
      </c>
      <c r="P115">
        <f t="shared" si="22"/>
        <v>22.675769252249722</v>
      </c>
    </row>
    <row r="116" spans="1:16" ht="16.5" thickBot="1">
      <c r="A116" s="3">
        <f t="shared" si="23"/>
        <v>92</v>
      </c>
      <c r="B116" s="3"/>
      <c r="C116" s="63">
        <v>920</v>
      </c>
      <c r="D116" s="66">
        <v>55</v>
      </c>
      <c r="E116" s="65">
        <f t="shared" si="28"/>
        <v>0</v>
      </c>
      <c r="F116" s="3"/>
      <c r="G116" s="4">
        <f t="shared" si="26"/>
        <v>0.7144986348789081</v>
      </c>
      <c r="H116" s="4">
        <f t="shared" si="18"/>
        <v>0.2812986751491764</v>
      </c>
      <c r="I116" s="5">
        <f t="shared" si="19"/>
        <v>0.9700943073490292</v>
      </c>
      <c r="J116" s="9">
        <f t="shared" si="20"/>
        <v>-0.02990569265097076</v>
      </c>
      <c r="K116" s="7">
        <f t="shared" si="27"/>
        <v>1.3270303030303054</v>
      </c>
      <c r="L116" s="5">
        <f t="shared" si="24"/>
        <v>0.009321057230784835</v>
      </c>
      <c r="M116" s="6">
        <f t="shared" si="21"/>
        <v>0.009042304558058874</v>
      </c>
      <c r="O116">
        <f t="shared" si="25"/>
        <v>50600</v>
      </c>
      <c r="P116">
        <f t="shared" si="22"/>
        <v>22.924953529746972</v>
      </c>
    </row>
    <row r="117" spans="1:16" ht="16.5" thickBot="1">
      <c r="A117" s="3">
        <f t="shared" si="23"/>
        <v>93</v>
      </c>
      <c r="B117" s="3"/>
      <c r="C117" s="63">
        <v>930</v>
      </c>
      <c r="D117" s="66">
        <v>60</v>
      </c>
      <c r="E117" s="65">
        <f t="shared" si="28"/>
        <v>0</v>
      </c>
      <c r="F117" s="3"/>
      <c r="G117" s="4">
        <f t="shared" si="26"/>
        <v>0.7794530562315362</v>
      </c>
      <c r="H117" s="4">
        <f t="shared" si="18"/>
        <v>0.30687128198091973</v>
      </c>
      <c r="I117" s="5">
        <f t="shared" si="19"/>
        <v>1.0582846989262138</v>
      </c>
      <c r="J117" s="9">
        <f t="shared" si="20"/>
        <v>0.058284698926213796</v>
      </c>
      <c r="K117" s="7">
        <f t="shared" si="27"/>
        <v>1.341454545454539</v>
      </c>
      <c r="L117" s="5">
        <f t="shared" si="24"/>
        <v>0.009422373070249825</v>
      </c>
      <c r="M117" s="6">
        <f t="shared" si="21"/>
        <v>0.0099715532478198</v>
      </c>
      <c r="O117">
        <f t="shared" si="25"/>
        <v>55800</v>
      </c>
      <c r="P117">
        <f t="shared" si="22"/>
        <v>4673.174137807244</v>
      </c>
    </row>
    <row r="118" spans="1:16" ht="16.5" thickBot="1">
      <c r="A118" s="3">
        <f t="shared" si="23"/>
        <v>94</v>
      </c>
      <c r="B118" s="3"/>
      <c r="C118" s="63">
        <v>940</v>
      </c>
      <c r="D118" s="66">
        <v>60</v>
      </c>
      <c r="E118" s="65">
        <f t="shared" si="28"/>
        <v>0</v>
      </c>
      <c r="F118" s="3"/>
      <c r="G118" s="4">
        <f t="shared" si="26"/>
        <v>0.7794530562315362</v>
      </c>
      <c r="H118" s="4">
        <f t="shared" si="18"/>
        <v>0.30687128198091973</v>
      </c>
      <c r="I118" s="5">
        <f t="shared" si="19"/>
        <v>1.0582846989262138</v>
      </c>
      <c r="J118" s="9">
        <f t="shared" si="20"/>
        <v>0.058284698926213796</v>
      </c>
      <c r="K118" s="7">
        <f t="shared" si="27"/>
        <v>1.3558787878787868</v>
      </c>
      <c r="L118" s="5">
        <f t="shared" si="24"/>
        <v>0.009523688909714915</v>
      </c>
      <c r="M118" s="6">
        <f t="shared" si="21"/>
        <v>0.010078774250484571</v>
      </c>
      <c r="O118">
        <f t="shared" si="25"/>
        <v>56400</v>
      </c>
      <c r="P118">
        <f t="shared" si="22"/>
        <v>4723.423322084742</v>
      </c>
    </row>
    <row r="119" spans="1:16" ht="16.5" thickBot="1">
      <c r="A119" s="3">
        <f t="shared" si="23"/>
        <v>95</v>
      </c>
      <c r="B119" s="3"/>
      <c r="C119" s="63">
        <v>950</v>
      </c>
      <c r="D119" s="66">
        <v>75</v>
      </c>
      <c r="E119" s="65">
        <f t="shared" si="28"/>
        <v>0</v>
      </c>
      <c r="F119" s="3"/>
      <c r="G119" s="4">
        <f t="shared" si="26"/>
        <v>0.9743163202894202</v>
      </c>
      <c r="H119" s="4">
        <f t="shared" si="18"/>
        <v>0.3835891024761497</v>
      </c>
      <c r="I119" s="5">
        <f t="shared" si="19"/>
        <v>1.3228558736577671</v>
      </c>
      <c r="J119" s="9">
        <f t="shared" si="20"/>
        <v>0.32285587365776713</v>
      </c>
      <c r="K119" s="7">
        <f t="shared" si="27"/>
        <v>1.3703030303030346</v>
      </c>
      <c r="L119" s="5">
        <f t="shared" si="24"/>
        <v>0.009625004749180006</v>
      </c>
      <c r="M119" s="6">
        <f t="shared" si="21"/>
        <v>0.012732494066436674</v>
      </c>
      <c r="O119">
        <f t="shared" si="25"/>
        <v>71250</v>
      </c>
      <c r="P119">
        <f t="shared" si="22"/>
        <v>19023.67250636224</v>
      </c>
    </row>
    <row r="120" spans="1:16" ht="16.5" thickBot="1">
      <c r="A120" s="3">
        <f t="shared" si="23"/>
        <v>96</v>
      </c>
      <c r="B120" s="3"/>
      <c r="C120" s="63">
        <v>960</v>
      </c>
      <c r="D120" s="66">
        <v>60</v>
      </c>
      <c r="E120" s="65">
        <f t="shared" si="28"/>
        <v>0</v>
      </c>
      <c r="F120" s="3"/>
      <c r="G120" s="4">
        <f t="shared" si="26"/>
        <v>0.7794530562315362</v>
      </c>
      <c r="H120" s="4">
        <f t="shared" si="18"/>
        <v>0.30687128198091973</v>
      </c>
      <c r="I120" s="5">
        <f t="shared" si="19"/>
        <v>1.0582846989262138</v>
      </c>
      <c r="J120" s="9">
        <f t="shared" si="20"/>
        <v>0.058284698926213796</v>
      </c>
      <c r="K120" s="7">
        <f t="shared" si="27"/>
        <v>1.3847272727272752</v>
      </c>
      <c r="L120" s="5">
        <f t="shared" si="24"/>
        <v>0.009726320588645044</v>
      </c>
      <c r="M120" s="6">
        <f t="shared" si="21"/>
        <v>0.010293216255814055</v>
      </c>
      <c r="O120">
        <f t="shared" si="25"/>
        <v>57600</v>
      </c>
      <c r="P120">
        <f t="shared" si="22"/>
        <v>4823.921690639736</v>
      </c>
    </row>
    <row r="121" spans="1:16" ht="16.5" thickBot="1">
      <c r="A121" s="3">
        <f t="shared" si="23"/>
        <v>97</v>
      </c>
      <c r="B121" s="3"/>
      <c r="C121" s="63">
        <v>970</v>
      </c>
      <c r="D121" s="66">
        <v>70</v>
      </c>
      <c r="E121" s="65">
        <f t="shared" si="28"/>
        <v>0</v>
      </c>
      <c r="F121" s="3"/>
      <c r="G121" s="4">
        <f t="shared" si="26"/>
        <v>0.9093618989367921</v>
      </c>
      <c r="H121" s="4">
        <f aca="true" t="shared" si="29" ref="H121:H152">G121/2.54</f>
        <v>0.35801649564440635</v>
      </c>
      <c r="I121" s="5">
        <f aca="true" t="shared" si="30" ref="I121:I152">(G121/$J$13)</f>
        <v>1.2346654820805827</v>
      </c>
      <c r="J121" s="9">
        <f aca="true" t="shared" si="31" ref="J121:J152">IF(C121&gt;0,I121-1,0)</f>
        <v>0.2346654820805827</v>
      </c>
      <c r="K121" s="7">
        <f t="shared" si="27"/>
        <v>1.399151515151516</v>
      </c>
      <c r="L121" s="5">
        <f t="shared" si="24"/>
        <v>0.009827636428110085</v>
      </c>
      <c r="M121" s="6">
        <f aca="true" t="shared" si="32" ref="M121:M152">L121*I121</f>
        <v>0.012133843468225233</v>
      </c>
      <c r="O121">
        <f t="shared" si="25"/>
        <v>67900</v>
      </c>
      <c r="P121">
        <f aca="true" t="shared" si="33" ref="P121:P152">C121*ABS(D121-O$207)</f>
        <v>14574.170874917234</v>
      </c>
    </row>
    <row r="122" spans="1:16" ht="16.5" thickBot="1">
      <c r="A122" s="3">
        <f aca="true" t="shared" si="34" ref="A122:A152">A121+1</f>
        <v>98</v>
      </c>
      <c r="B122" s="3"/>
      <c r="C122" s="63">
        <v>980</v>
      </c>
      <c r="D122" s="66">
        <v>55</v>
      </c>
      <c r="E122" s="65">
        <f t="shared" si="28"/>
        <v>0</v>
      </c>
      <c r="F122" s="3"/>
      <c r="G122" s="4">
        <f t="shared" si="26"/>
        <v>0.7144986348789081</v>
      </c>
      <c r="H122" s="4">
        <f t="shared" si="29"/>
        <v>0.2812986751491764</v>
      </c>
      <c r="I122" s="5">
        <f t="shared" si="30"/>
        <v>0.9700943073490292</v>
      </c>
      <c r="J122" s="9">
        <f t="shared" si="31"/>
        <v>-0.02990569265097076</v>
      </c>
      <c r="K122" s="7">
        <f t="shared" si="27"/>
        <v>1.4135757575757566</v>
      </c>
      <c r="L122" s="5">
        <f t="shared" si="24"/>
        <v>0.009928952267575125</v>
      </c>
      <c r="M122" s="6">
        <f t="shared" si="32"/>
        <v>0.009632020072714863</v>
      </c>
      <c r="O122">
        <f t="shared" si="25"/>
        <v>53900</v>
      </c>
      <c r="P122">
        <f t="shared" si="33"/>
        <v>24.42005919473047</v>
      </c>
    </row>
    <row r="123" spans="1:16" ht="16.5" thickBot="1">
      <c r="A123" s="3">
        <f t="shared" si="34"/>
        <v>99</v>
      </c>
      <c r="B123" s="3"/>
      <c r="C123" s="63">
        <v>990</v>
      </c>
      <c r="D123" s="66">
        <v>50</v>
      </c>
      <c r="E123" s="65">
        <f t="shared" si="28"/>
        <v>0</v>
      </c>
      <c r="F123" s="3"/>
      <c r="G123" s="4">
        <f t="shared" si="26"/>
        <v>0.6495442135262801</v>
      </c>
      <c r="H123" s="4">
        <f t="shared" si="29"/>
        <v>0.2557260683174331</v>
      </c>
      <c r="I123" s="5">
        <f t="shared" si="30"/>
        <v>0.8819039157718448</v>
      </c>
      <c r="J123" s="9">
        <f t="shared" si="31"/>
        <v>-0.11809608422815521</v>
      </c>
      <c r="K123" s="7">
        <f t="shared" si="27"/>
        <v>1.4279999999999973</v>
      </c>
      <c r="L123" s="5">
        <f t="shared" si="24"/>
        <v>0.010030268107040165</v>
      </c>
      <c r="M123" s="6">
        <f t="shared" si="32"/>
        <v>0.00884573271984017</v>
      </c>
      <c r="O123">
        <f t="shared" si="25"/>
        <v>49500</v>
      </c>
      <c r="P123">
        <f t="shared" si="33"/>
        <v>4925.330756527772</v>
      </c>
    </row>
    <row r="124" spans="1:16" ht="16.5" thickBot="1">
      <c r="A124" s="3">
        <f t="shared" si="34"/>
        <v>100</v>
      </c>
      <c r="B124" s="3"/>
      <c r="C124" s="63">
        <v>1000</v>
      </c>
      <c r="D124" s="66">
        <v>55</v>
      </c>
      <c r="E124" s="65">
        <f t="shared" si="28"/>
        <v>0</v>
      </c>
      <c r="F124" s="3"/>
      <c r="G124" s="4">
        <f t="shared" si="26"/>
        <v>0.7144986348789081</v>
      </c>
      <c r="H124" s="4">
        <f t="shared" si="29"/>
        <v>0.2812986751491764</v>
      </c>
      <c r="I124" s="5">
        <f t="shared" si="30"/>
        <v>0.9700943073490292</v>
      </c>
      <c r="J124" s="9">
        <f t="shared" si="31"/>
        <v>-0.02990569265097076</v>
      </c>
      <c r="K124" s="7">
        <f t="shared" si="27"/>
        <v>1.442424242424238</v>
      </c>
      <c r="L124" s="5">
        <f t="shared" si="24"/>
        <v>0.010131583946505205</v>
      </c>
      <c r="M124" s="6">
        <f t="shared" si="32"/>
        <v>0.009828591910933512</v>
      </c>
      <c r="O124">
        <f t="shared" si="25"/>
        <v>55000</v>
      </c>
      <c r="P124">
        <f t="shared" si="33"/>
        <v>24.91842774972497</v>
      </c>
    </row>
    <row r="125" spans="1:16" ht="16.5" thickBot="1">
      <c r="A125" s="3">
        <f t="shared" si="34"/>
        <v>101</v>
      </c>
      <c r="B125" s="3"/>
      <c r="C125" s="63">
        <v>1010</v>
      </c>
      <c r="D125" s="66">
        <v>50</v>
      </c>
      <c r="E125" s="65">
        <f t="shared" si="28"/>
        <v>0</v>
      </c>
      <c r="F125" s="3"/>
      <c r="G125" s="4">
        <f t="shared" si="26"/>
        <v>0.6495442135262801</v>
      </c>
      <c r="H125" s="4">
        <f t="shared" si="29"/>
        <v>0.2557260683174331</v>
      </c>
      <c r="I125" s="5">
        <f t="shared" si="30"/>
        <v>0.8819039157718448</v>
      </c>
      <c r="J125" s="9">
        <f t="shared" si="31"/>
        <v>-0.11809608422815521</v>
      </c>
      <c r="K125" s="7">
        <f t="shared" si="27"/>
        <v>1.4568484848484928</v>
      </c>
      <c r="L125" s="5">
        <f t="shared" si="24"/>
        <v>0.010232899785970345</v>
      </c>
      <c r="M125" s="6">
        <f t="shared" si="32"/>
        <v>0.009024434390948119</v>
      </c>
      <c r="O125">
        <f t="shared" si="25"/>
        <v>50500</v>
      </c>
      <c r="P125">
        <f t="shared" si="33"/>
        <v>5024.832387972778</v>
      </c>
    </row>
    <row r="126" spans="1:16" ht="16.5" thickBot="1">
      <c r="A126" s="3">
        <f t="shared" si="34"/>
        <v>102</v>
      </c>
      <c r="B126" s="3"/>
      <c r="C126" s="63">
        <v>1020</v>
      </c>
      <c r="D126" s="66">
        <v>60</v>
      </c>
      <c r="E126" s="65">
        <f t="shared" si="28"/>
        <v>0</v>
      </c>
      <c r="F126" s="3"/>
      <c r="G126" s="4">
        <f t="shared" si="26"/>
        <v>0.7794530562315362</v>
      </c>
      <c r="H126" s="4">
        <f t="shared" si="29"/>
        <v>0.30687128198091973</v>
      </c>
      <c r="I126" s="5">
        <f t="shared" si="30"/>
        <v>1.0582846989262138</v>
      </c>
      <c r="J126" s="9">
        <f t="shared" si="31"/>
        <v>0.058284698926213796</v>
      </c>
      <c r="K126" s="7">
        <f t="shared" si="27"/>
        <v>1.4712727272727193</v>
      </c>
      <c r="L126" s="5">
        <f t="shared" si="24"/>
        <v>0.010334215625435286</v>
      </c>
      <c r="M126" s="6">
        <f t="shared" si="32"/>
        <v>0.010936542271802355</v>
      </c>
      <c r="O126">
        <f t="shared" si="25"/>
        <v>61200</v>
      </c>
      <c r="P126">
        <f t="shared" si="33"/>
        <v>5125.416796304719</v>
      </c>
    </row>
    <row r="127" spans="1:16" ht="16.5" thickBot="1">
      <c r="A127" s="3">
        <f t="shared" si="34"/>
        <v>103</v>
      </c>
      <c r="B127" s="3"/>
      <c r="C127" s="63">
        <v>1030</v>
      </c>
      <c r="D127" s="66"/>
      <c r="E127" s="65">
        <f t="shared" si="28"/>
        <v>54.68503937007874</v>
      </c>
      <c r="F127" s="3" t="s">
        <v>52</v>
      </c>
      <c r="G127" s="4">
        <f t="shared" si="26"/>
        <v>0.7104070177858292</v>
      </c>
      <c r="H127" s="4">
        <f t="shared" si="29"/>
        <v>0.2796878022778855</v>
      </c>
      <c r="I127" s="5">
        <f t="shared" si="30"/>
        <v>0.9645390070921988</v>
      </c>
      <c r="J127" s="9">
        <f t="shared" si="31"/>
        <v>-0.03546099290780125</v>
      </c>
      <c r="K127" s="7">
        <f t="shared" si="27"/>
        <v>1.4856969696969742</v>
      </c>
      <c r="L127" s="5">
        <f t="shared" si="24"/>
        <v>0.010435531464900425</v>
      </c>
      <c r="M127" s="6">
        <f t="shared" si="32"/>
        <v>0.010065477157634454</v>
      </c>
      <c r="O127">
        <f t="shared" si="25"/>
        <v>56325.5905511811</v>
      </c>
      <c r="P127">
        <f t="shared" si="33"/>
        <v>56624.33401941778</v>
      </c>
    </row>
    <row r="128" spans="1:16" ht="16.5" thickBot="1">
      <c r="A128" s="3">
        <f t="shared" si="34"/>
        <v>104</v>
      </c>
      <c r="B128" s="3"/>
      <c r="C128" s="63">
        <v>1040</v>
      </c>
      <c r="D128" s="66">
        <v>60</v>
      </c>
      <c r="E128" s="65">
        <f t="shared" si="28"/>
        <v>0</v>
      </c>
      <c r="F128" s="3"/>
      <c r="G128" s="4">
        <f t="shared" si="26"/>
        <v>0.7794530562315362</v>
      </c>
      <c r="H128" s="4">
        <f t="shared" si="29"/>
        <v>0.30687128198091973</v>
      </c>
      <c r="I128" s="5">
        <f t="shared" si="30"/>
        <v>1.0582846989262138</v>
      </c>
      <c r="J128" s="9">
        <f t="shared" si="31"/>
        <v>0.058284698926213796</v>
      </c>
      <c r="K128" s="7">
        <f t="shared" si="27"/>
        <v>1.5001212121212149</v>
      </c>
      <c r="L128" s="5">
        <f t="shared" si="24"/>
        <v>0.010536847304365465</v>
      </c>
      <c r="M128" s="6">
        <f t="shared" si="32"/>
        <v>0.011150984277131895</v>
      </c>
      <c r="O128">
        <f t="shared" si="25"/>
        <v>62400</v>
      </c>
      <c r="P128">
        <f t="shared" si="33"/>
        <v>5225.915164859714</v>
      </c>
    </row>
    <row r="129" spans="1:16" ht="16.5" thickBot="1">
      <c r="A129" s="3">
        <f t="shared" si="34"/>
        <v>105</v>
      </c>
      <c r="B129" s="3"/>
      <c r="C129" s="63">
        <v>1050</v>
      </c>
      <c r="D129" s="66">
        <v>55</v>
      </c>
      <c r="E129" s="65">
        <f t="shared" si="28"/>
        <v>0</v>
      </c>
      <c r="F129" s="3"/>
      <c r="G129" s="4">
        <f t="shared" si="26"/>
        <v>0.7144986348789081</v>
      </c>
      <c r="H129" s="4">
        <f t="shared" si="29"/>
        <v>0.2812986751491764</v>
      </c>
      <c r="I129" s="5">
        <f t="shared" si="30"/>
        <v>0.9700943073490292</v>
      </c>
      <c r="J129" s="9">
        <f t="shared" si="31"/>
        <v>-0.02990569265097076</v>
      </c>
      <c r="K129" s="7">
        <f t="shared" si="27"/>
        <v>1.5145454545454555</v>
      </c>
      <c r="L129" s="5">
        <f t="shared" si="24"/>
        <v>0.010638163143830506</v>
      </c>
      <c r="M129" s="6">
        <f t="shared" si="32"/>
        <v>0.010320021506480226</v>
      </c>
      <c r="O129">
        <f t="shared" si="25"/>
        <v>57750</v>
      </c>
      <c r="P129">
        <f t="shared" si="33"/>
        <v>26.164349137211218</v>
      </c>
    </row>
    <row r="130" spans="1:16" ht="16.5" thickBot="1">
      <c r="A130" s="3">
        <f t="shared" si="34"/>
        <v>106</v>
      </c>
      <c r="B130" s="3"/>
      <c r="C130" s="63">
        <v>1060</v>
      </c>
      <c r="D130" s="66">
        <v>50</v>
      </c>
      <c r="E130" s="65">
        <f t="shared" si="28"/>
        <v>0</v>
      </c>
      <c r="F130" s="3"/>
      <c r="G130" s="4">
        <f t="shared" si="26"/>
        <v>0.6495442135262801</v>
      </c>
      <c r="H130" s="4">
        <f t="shared" si="29"/>
        <v>0.2557260683174331</v>
      </c>
      <c r="I130" s="5">
        <f t="shared" si="30"/>
        <v>0.8819039157718448</v>
      </c>
      <c r="J130" s="9">
        <f t="shared" si="31"/>
        <v>-0.11809608422815521</v>
      </c>
      <c r="K130" s="7">
        <f t="shared" si="27"/>
        <v>1.5289696969696962</v>
      </c>
      <c r="L130" s="5">
        <f t="shared" si="24"/>
        <v>0.010739478983295546</v>
      </c>
      <c r="M130" s="6">
        <f t="shared" si="32"/>
        <v>0.009471188568717773</v>
      </c>
      <c r="O130">
        <f t="shared" si="25"/>
        <v>53000</v>
      </c>
      <c r="P130">
        <f t="shared" si="33"/>
        <v>5273.586466585291</v>
      </c>
    </row>
    <row r="131" spans="1:16" ht="16.5" thickBot="1">
      <c r="A131" s="3">
        <f t="shared" si="34"/>
        <v>107</v>
      </c>
      <c r="B131" s="3"/>
      <c r="C131" s="63">
        <v>1070</v>
      </c>
      <c r="D131" s="66">
        <v>70</v>
      </c>
      <c r="E131" s="65">
        <f t="shared" si="28"/>
        <v>0</v>
      </c>
      <c r="F131" s="3"/>
      <c r="G131" s="4">
        <f t="shared" si="26"/>
        <v>0.9093618989367921</v>
      </c>
      <c r="H131" s="4">
        <f t="shared" si="29"/>
        <v>0.35801649564440635</v>
      </c>
      <c r="I131" s="5">
        <f t="shared" si="30"/>
        <v>1.2346654820805827</v>
      </c>
      <c r="J131" s="9">
        <f t="shared" si="31"/>
        <v>0.2346654820805827</v>
      </c>
      <c r="K131" s="7">
        <f t="shared" si="27"/>
        <v>1.5433939393939369</v>
      </c>
      <c r="L131" s="5">
        <f t="shared" si="24"/>
        <v>0.010840794822760586</v>
      </c>
      <c r="M131" s="6">
        <f t="shared" si="32"/>
        <v>0.013384755165980384</v>
      </c>
      <c r="O131">
        <f t="shared" si="25"/>
        <v>74900</v>
      </c>
      <c r="P131">
        <f t="shared" si="33"/>
        <v>16076.662717692207</v>
      </c>
    </row>
    <row r="132" spans="1:16" ht="16.5" thickBot="1">
      <c r="A132" s="3">
        <f t="shared" si="34"/>
        <v>108</v>
      </c>
      <c r="B132" s="3"/>
      <c r="C132" s="63">
        <v>1080</v>
      </c>
      <c r="D132" s="66"/>
      <c r="E132" s="65">
        <f t="shared" si="28"/>
        <v>54.68503937007874</v>
      </c>
      <c r="F132" s="3" t="s">
        <v>54</v>
      </c>
      <c r="G132" s="4">
        <f t="shared" si="26"/>
        <v>0.7104070177858292</v>
      </c>
      <c r="H132" s="4">
        <f t="shared" si="29"/>
        <v>0.2796878022778855</v>
      </c>
      <c r="I132" s="5">
        <f t="shared" si="30"/>
        <v>0.9645390070921988</v>
      </c>
      <c r="J132" s="9">
        <f t="shared" si="31"/>
        <v>-0.03546099290780125</v>
      </c>
      <c r="K132" s="7">
        <f t="shared" si="27"/>
        <v>1.5578181818181775</v>
      </c>
      <c r="L132" s="5">
        <f t="shared" si="24"/>
        <v>0.010942110662225626</v>
      </c>
      <c r="M132" s="6">
        <f t="shared" si="32"/>
        <v>0.010554092553636067</v>
      </c>
      <c r="O132">
        <f t="shared" si="25"/>
        <v>59059.84251968504</v>
      </c>
      <c r="P132">
        <f t="shared" si="33"/>
        <v>59373.0880980303</v>
      </c>
    </row>
    <row r="133" spans="1:16" ht="16.5" thickBot="1">
      <c r="A133" s="3">
        <f t="shared" si="34"/>
        <v>109</v>
      </c>
      <c r="B133" s="3"/>
      <c r="C133" s="63">
        <v>1090</v>
      </c>
      <c r="D133" s="66"/>
      <c r="E133" s="65">
        <f t="shared" si="28"/>
        <v>54.68503937007874</v>
      </c>
      <c r="F133" s="3" t="s">
        <v>54</v>
      </c>
      <c r="G133" s="4">
        <f t="shared" si="26"/>
        <v>0.7104070177858292</v>
      </c>
      <c r="H133" s="4">
        <f t="shared" si="29"/>
        <v>0.2796878022778855</v>
      </c>
      <c r="I133" s="5">
        <f t="shared" si="30"/>
        <v>0.9645390070921988</v>
      </c>
      <c r="J133" s="9">
        <f t="shared" si="31"/>
        <v>-0.03546099290780125</v>
      </c>
      <c r="K133" s="7">
        <f t="shared" si="27"/>
        <v>1.5722424242424324</v>
      </c>
      <c r="L133" s="5">
        <f t="shared" si="24"/>
        <v>0.011043426501690766</v>
      </c>
      <c r="M133" s="6">
        <f t="shared" si="32"/>
        <v>0.010651815632836485</v>
      </c>
      <c r="O133">
        <f t="shared" si="25"/>
        <v>59606.69291338583</v>
      </c>
      <c r="P133">
        <f t="shared" si="33"/>
        <v>59922.8389137528</v>
      </c>
    </row>
    <row r="134" spans="1:16" ht="16.5" thickBot="1">
      <c r="A134" s="3">
        <f t="shared" si="34"/>
        <v>110</v>
      </c>
      <c r="B134" s="3"/>
      <c r="C134" s="63">
        <v>1100</v>
      </c>
      <c r="D134" s="66">
        <v>60</v>
      </c>
      <c r="E134" s="65">
        <f t="shared" si="28"/>
        <v>0</v>
      </c>
      <c r="F134" s="3"/>
      <c r="G134" s="4">
        <f t="shared" si="26"/>
        <v>0.7794530562315362</v>
      </c>
      <c r="H134" s="4">
        <f t="shared" si="29"/>
        <v>0.30687128198091973</v>
      </c>
      <c r="I134" s="5">
        <f t="shared" si="30"/>
        <v>1.0582846989262138</v>
      </c>
      <c r="J134" s="9">
        <f t="shared" si="31"/>
        <v>0.058284698926213796</v>
      </c>
      <c r="K134" s="7">
        <f t="shared" si="27"/>
        <v>1.586666666666673</v>
      </c>
      <c r="L134" s="5">
        <f t="shared" si="24"/>
        <v>0.011144742341155806</v>
      </c>
      <c r="M134" s="6">
        <f t="shared" si="32"/>
        <v>0.0117943102931203</v>
      </c>
      <c r="O134">
        <f t="shared" si="25"/>
        <v>66000</v>
      </c>
      <c r="P134">
        <f t="shared" si="33"/>
        <v>5527.410270524698</v>
      </c>
    </row>
    <row r="135" spans="1:16" ht="16.5" thickBot="1">
      <c r="A135" s="3">
        <f t="shared" si="34"/>
        <v>111</v>
      </c>
      <c r="B135" s="3"/>
      <c r="C135" s="63">
        <v>1110</v>
      </c>
      <c r="D135" s="66">
        <v>50</v>
      </c>
      <c r="E135" s="65">
        <f t="shared" si="28"/>
        <v>0</v>
      </c>
      <c r="F135" s="3"/>
      <c r="G135" s="4">
        <f t="shared" si="26"/>
        <v>0.6495442135262801</v>
      </c>
      <c r="H135" s="4">
        <f t="shared" si="29"/>
        <v>0.2557260683174331</v>
      </c>
      <c r="I135" s="5">
        <f t="shared" si="30"/>
        <v>0.8819039157718448</v>
      </c>
      <c r="J135" s="9">
        <f t="shared" si="31"/>
        <v>-0.11809608422815521</v>
      </c>
      <c r="K135" s="7">
        <f t="shared" si="27"/>
        <v>1.6010909090908996</v>
      </c>
      <c r="L135" s="5">
        <f t="shared" si="24"/>
        <v>0.011246058180620746</v>
      </c>
      <c r="M135" s="6">
        <f t="shared" si="32"/>
        <v>0.009917942746487425</v>
      </c>
      <c r="O135">
        <f t="shared" si="25"/>
        <v>55500</v>
      </c>
      <c r="P135">
        <f t="shared" si="33"/>
        <v>5522.340545197805</v>
      </c>
    </row>
    <row r="136" spans="1:16" ht="16.5" thickBot="1">
      <c r="A136" s="3">
        <f t="shared" si="34"/>
        <v>112</v>
      </c>
      <c r="B136" s="3"/>
      <c r="C136" s="63">
        <v>1120</v>
      </c>
      <c r="D136" s="66">
        <v>45</v>
      </c>
      <c r="E136" s="65">
        <f t="shared" si="28"/>
        <v>0</v>
      </c>
      <c r="F136" s="3"/>
      <c r="G136" s="4">
        <f t="shared" si="26"/>
        <v>0.5845897921736521</v>
      </c>
      <c r="H136" s="4">
        <f t="shared" si="29"/>
        <v>0.23015346148568983</v>
      </c>
      <c r="I136" s="5">
        <f t="shared" si="30"/>
        <v>0.7937135241946605</v>
      </c>
      <c r="J136" s="9">
        <f t="shared" si="31"/>
        <v>-0.20628647580533954</v>
      </c>
      <c r="K136" s="7">
        <f t="shared" si="27"/>
        <v>1.6155151515151545</v>
      </c>
      <c r="L136" s="5">
        <f t="shared" si="24"/>
        <v>0.011347374020085886</v>
      </c>
      <c r="M136" s="6">
        <f t="shared" si="32"/>
        <v>0.009006564223837301</v>
      </c>
      <c r="O136">
        <f t="shared" si="25"/>
        <v>50400</v>
      </c>
      <c r="P136">
        <f t="shared" si="33"/>
        <v>11172.091360920309</v>
      </c>
    </row>
    <row r="137" spans="1:16" ht="16.5" thickBot="1">
      <c r="A137" s="3">
        <f t="shared" si="34"/>
        <v>113</v>
      </c>
      <c r="B137" s="3"/>
      <c r="C137" s="63">
        <v>1130</v>
      </c>
      <c r="D137" s="66">
        <v>45</v>
      </c>
      <c r="E137" s="65">
        <f t="shared" si="28"/>
        <v>0</v>
      </c>
      <c r="F137" s="3"/>
      <c r="G137" s="4">
        <f t="shared" si="26"/>
        <v>0.5845897921736521</v>
      </c>
      <c r="H137" s="4">
        <f t="shared" si="29"/>
        <v>0.23015346148568983</v>
      </c>
      <c r="I137" s="5">
        <f t="shared" si="30"/>
        <v>0.7937135241946605</v>
      </c>
      <c r="J137" s="9">
        <f t="shared" si="31"/>
        <v>-0.20628647580533954</v>
      </c>
      <c r="K137" s="7">
        <f t="shared" si="27"/>
        <v>1.6299393939393951</v>
      </c>
      <c r="L137" s="5">
        <f t="shared" si="24"/>
        <v>0.011448689859550927</v>
      </c>
      <c r="M137" s="6">
        <f t="shared" si="32"/>
        <v>0.009086979975835838</v>
      </c>
      <c r="O137">
        <f t="shared" si="25"/>
        <v>50850</v>
      </c>
      <c r="P137">
        <f t="shared" si="33"/>
        <v>11271.842176642811</v>
      </c>
    </row>
    <row r="138" spans="1:16" ht="16.5" thickBot="1">
      <c r="A138" s="3">
        <f t="shared" si="34"/>
        <v>114</v>
      </c>
      <c r="B138" s="3"/>
      <c r="C138" s="63">
        <v>1140</v>
      </c>
      <c r="D138" s="66">
        <v>50</v>
      </c>
      <c r="E138" s="65">
        <f t="shared" si="28"/>
        <v>0</v>
      </c>
      <c r="F138" s="3"/>
      <c r="G138" s="4">
        <f t="shared" si="26"/>
        <v>0.6495442135262801</v>
      </c>
      <c r="H138" s="4">
        <f t="shared" si="29"/>
        <v>0.2557260683174331</v>
      </c>
      <c r="I138" s="5">
        <f t="shared" si="30"/>
        <v>0.8819039157718448</v>
      </c>
      <c r="J138" s="9">
        <f t="shared" si="31"/>
        <v>-0.11809608422815521</v>
      </c>
      <c r="K138" s="7">
        <f t="shared" si="27"/>
        <v>1.6443636363636358</v>
      </c>
      <c r="L138" s="5">
        <f t="shared" si="24"/>
        <v>0.011550005699015965</v>
      </c>
      <c r="M138" s="6">
        <f t="shared" si="32"/>
        <v>0.010185995253149303</v>
      </c>
      <c r="O138">
        <f t="shared" si="25"/>
        <v>57000</v>
      </c>
      <c r="P138">
        <f t="shared" si="33"/>
        <v>5671.592992365314</v>
      </c>
    </row>
    <row r="139" spans="1:16" ht="16.5" thickBot="1">
      <c r="A139" s="3">
        <f t="shared" si="34"/>
        <v>115</v>
      </c>
      <c r="B139" s="3"/>
      <c r="C139" s="63">
        <v>1150</v>
      </c>
      <c r="D139" s="66">
        <v>50</v>
      </c>
      <c r="E139" s="65">
        <f t="shared" si="28"/>
        <v>0</v>
      </c>
      <c r="F139" s="3"/>
      <c r="G139" s="4">
        <f t="shared" si="26"/>
        <v>0.6495442135262801</v>
      </c>
      <c r="H139" s="4">
        <f t="shared" si="29"/>
        <v>0.2557260683174331</v>
      </c>
      <c r="I139" s="5">
        <f t="shared" si="30"/>
        <v>0.8819039157718448</v>
      </c>
      <c r="J139" s="9">
        <f t="shared" si="31"/>
        <v>-0.11809608422815521</v>
      </c>
      <c r="K139" s="7">
        <f t="shared" si="27"/>
        <v>1.6587878787878765</v>
      </c>
      <c r="L139" s="5">
        <f t="shared" si="24"/>
        <v>0.011651321538481006</v>
      </c>
      <c r="M139" s="6">
        <f t="shared" si="32"/>
        <v>0.010275346088703233</v>
      </c>
      <c r="O139">
        <f t="shared" si="25"/>
        <v>57500</v>
      </c>
      <c r="P139">
        <f t="shared" si="33"/>
        <v>5721.343808087816</v>
      </c>
    </row>
    <row r="140" spans="1:16" ht="16.5" thickBot="1">
      <c r="A140" s="3">
        <f t="shared" si="34"/>
        <v>116</v>
      </c>
      <c r="B140" s="3"/>
      <c r="C140" s="63">
        <v>1160</v>
      </c>
      <c r="D140" s="66">
        <v>50</v>
      </c>
      <c r="E140" s="65">
        <f t="shared" si="28"/>
        <v>0</v>
      </c>
      <c r="F140" s="3"/>
      <c r="G140" s="4">
        <f t="shared" si="26"/>
        <v>0.6495442135262801</v>
      </c>
      <c r="H140" s="4">
        <f t="shared" si="29"/>
        <v>0.2557260683174331</v>
      </c>
      <c r="I140" s="5">
        <f t="shared" si="30"/>
        <v>0.8819039157718448</v>
      </c>
      <c r="J140" s="9">
        <f t="shared" si="31"/>
        <v>-0.11809608422815521</v>
      </c>
      <c r="K140" s="7">
        <f t="shared" si="27"/>
        <v>1.6732121212121172</v>
      </c>
      <c r="L140" s="5">
        <f t="shared" si="24"/>
        <v>0.011752637377946046</v>
      </c>
      <c r="M140" s="6">
        <f t="shared" si="32"/>
        <v>0.010364696924257165</v>
      </c>
      <c r="O140">
        <f t="shared" si="25"/>
        <v>58000</v>
      </c>
      <c r="P140">
        <f t="shared" si="33"/>
        <v>5771.094623810319</v>
      </c>
    </row>
    <row r="141" spans="1:16" ht="16.5" thickBot="1">
      <c r="A141" s="3">
        <f t="shared" si="34"/>
        <v>117</v>
      </c>
      <c r="B141" s="3"/>
      <c r="C141" s="63">
        <v>1170</v>
      </c>
      <c r="D141" s="66">
        <v>55</v>
      </c>
      <c r="E141" s="65">
        <f t="shared" si="28"/>
        <v>0</v>
      </c>
      <c r="F141" s="3"/>
      <c r="G141" s="4">
        <f t="shared" si="26"/>
        <v>0.7144986348789081</v>
      </c>
      <c r="H141" s="4">
        <f t="shared" si="29"/>
        <v>0.2812986751491764</v>
      </c>
      <c r="I141" s="5">
        <f t="shared" si="30"/>
        <v>0.9700943073490292</v>
      </c>
      <c r="J141" s="9">
        <f t="shared" si="31"/>
        <v>-0.02990569265097076</v>
      </c>
      <c r="K141" s="7">
        <f t="shared" si="27"/>
        <v>1.687636363636372</v>
      </c>
      <c r="L141" s="5">
        <f t="shared" si="24"/>
        <v>0.011853953217411187</v>
      </c>
      <c r="M141" s="6">
        <f t="shared" si="32"/>
        <v>0.011499452535792301</v>
      </c>
      <c r="O141">
        <f t="shared" si="25"/>
        <v>64350</v>
      </c>
      <c r="P141">
        <f t="shared" si="33"/>
        <v>29.154560467178214</v>
      </c>
    </row>
    <row r="142" spans="1:16" ht="16.5" thickBot="1">
      <c r="A142" s="3">
        <f t="shared" si="34"/>
        <v>118</v>
      </c>
      <c r="B142" s="3"/>
      <c r="C142" s="63">
        <v>1180</v>
      </c>
      <c r="D142" s="66">
        <v>40</v>
      </c>
      <c r="E142" s="65">
        <f t="shared" si="28"/>
        <v>0</v>
      </c>
      <c r="F142" s="3"/>
      <c r="G142" s="4">
        <f t="shared" si="26"/>
        <v>0.5196353708210241</v>
      </c>
      <c r="H142" s="4">
        <f t="shared" si="29"/>
        <v>0.2045808546539465</v>
      </c>
      <c r="I142" s="5">
        <f t="shared" si="30"/>
        <v>0.7055231326174758</v>
      </c>
      <c r="J142" s="9">
        <f t="shared" si="31"/>
        <v>-0.2944768673825242</v>
      </c>
      <c r="K142" s="7">
        <f t="shared" si="27"/>
        <v>1.7020606060605985</v>
      </c>
      <c r="L142" s="5">
        <f t="shared" si="24"/>
        <v>0.011955269056876126</v>
      </c>
      <c r="M142" s="6">
        <f t="shared" si="32"/>
        <v>0.00843471887629202</v>
      </c>
      <c r="O142">
        <f t="shared" si="25"/>
        <v>47200</v>
      </c>
      <c r="P142">
        <f t="shared" si="33"/>
        <v>17670.596255255325</v>
      </c>
    </row>
    <row r="143" spans="1:16" ht="16.5" thickBot="1">
      <c r="A143" s="3">
        <f t="shared" si="34"/>
        <v>119</v>
      </c>
      <c r="B143" s="3"/>
      <c r="C143" s="63">
        <v>1190</v>
      </c>
      <c r="D143" s="66">
        <v>50</v>
      </c>
      <c r="E143" s="65">
        <f t="shared" si="28"/>
        <v>0</v>
      </c>
      <c r="F143" s="3"/>
      <c r="G143" s="4">
        <f t="shared" si="26"/>
        <v>0.6495442135262801</v>
      </c>
      <c r="H143" s="4">
        <f t="shared" si="29"/>
        <v>0.2557260683174331</v>
      </c>
      <c r="I143" s="5">
        <f t="shared" si="30"/>
        <v>0.8819039157718448</v>
      </c>
      <c r="J143" s="9">
        <f t="shared" si="31"/>
        <v>-0.11809608422815521</v>
      </c>
      <c r="K143" s="7">
        <f t="shared" si="27"/>
        <v>1.7164848484848534</v>
      </c>
      <c r="L143" s="5">
        <f t="shared" si="24"/>
        <v>0.012056584896341265</v>
      </c>
      <c r="M143" s="6">
        <f t="shared" si="32"/>
        <v>0.010632749430919044</v>
      </c>
      <c r="O143">
        <f t="shared" si="25"/>
        <v>59500</v>
      </c>
      <c r="P143">
        <f t="shared" si="33"/>
        <v>5920.347070977828</v>
      </c>
    </row>
    <row r="144" spans="1:16" ht="16.5" thickBot="1">
      <c r="A144" s="3">
        <f t="shared" si="34"/>
        <v>120</v>
      </c>
      <c r="B144" s="3"/>
      <c r="C144" s="63">
        <v>1200</v>
      </c>
      <c r="D144" s="66">
        <v>50</v>
      </c>
      <c r="E144" s="65">
        <f t="shared" si="28"/>
        <v>0</v>
      </c>
      <c r="F144" s="3"/>
      <c r="G144" s="4">
        <f t="shared" si="26"/>
        <v>0.6495442135262801</v>
      </c>
      <c r="H144" s="4">
        <f t="shared" si="29"/>
        <v>0.2557260683174331</v>
      </c>
      <c r="I144" s="5">
        <f t="shared" si="30"/>
        <v>0.8819039157718448</v>
      </c>
      <c r="J144" s="9">
        <f t="shared" si="31"/>
        <v>-0.11809608422815521</v>
      </c>
      <c r="K144" s="7">
        <f t="shared" si="27"/>
        <v>1.730909090909094</v>
      </c>
      <c r="L144" s="5">
        <f t="shared" si="24"/>
        <v>0.012157900735806306</v>
      </c>
      <c r="M144" s="6">
        <f t="shared" si="32"/>
        <v>0.010722100266472974</v>
      </c>
      <c r="O144">
        <f t="shared" si="25"/>
        <v>60000</v>
      </c>
      <c r="P144">
        <f t="shared" si="33"/>
        <v>5970.0978867003305</v>
      </c>
    </row>
    <row r="145" spans="1:16" ht="16.5" thickBot="1">
      <c r="A145" s="3">
        <f t="shared" si="34"/>
        <v>121</v>
      </c>
      <c r="B145" s="3"/>
      <c r="C145" s="63">
        <v>1210</v>
      </c>
      <c r="D145" s="66">
        <v>60</v>
      </c>
      <c r="E145" s="65">
        <f t="shared" si="28"/>
        <v>0</v>
      </c>
      <c r="F145" s="3"/>
      <c r="G145" s="4">
        <f t="shared" si="26"/>
        <v>0.7794530562315362</v>
      </c>
      <c r="H145" s="4">
        <f t="shared" si="29"/>
        <v>0.30687128198091973</v>
      </c>
      <c r="I145" s="5">
        <f t="shared" si="30"/>
        <v>1.0582846989262138</v>
      </c>
      <c r="J145" s="9">
        <f t="shared" si="31"/>
        <v>0.058284698926213796</v>
      </c>
      <c r="K145" s="7">
        <f t="shared" si="27"/>
        <v>1.7453333333333205</v>
      </c>
      <c r="L145" s="5">
        <f t="shared" si="24"/>
        <v>0.012259216575271247</v>
      </c>
      <c r="M145" s="6">
        <f t="shared" si="32"/>
        <v>0.012973741322432182</v>
      </c>
      <c r="O145">
        <f t="shared" si="25"/>
        <v>72600</v>
      </c>
      <c r="P145">
        <f t="shared" si="33"/>
        <v>6080.1512975771675</v>
      </c>
    </row>
    <row r="146" spans="1:16" ht="16.5" thickBot="1">
      <c r="A146" s="3">
        <f t="shared" si="34"/>
        <v>122</v>
      </c>
      <c r="B146" s="3"/>
      <c r="C146" s="63">
        <v>1220</v>
      </c>
      <c r="D146" s="66">
        <v>50</v>
      </c>
      <c r="E146" s="65">
        <f t="shared" si="28"/>
        <v>0</v>
      </c>
      <c r="F146" s="3"/>
      <c r="G146" s="4">
        <f t="shared" si="26"/>
        <v>0.6495442135262801</v>
      </c>
      <c r="H146" s="4">
        <f t="shared" si="29"/>
        <v>0.2557260683174331</v>
      </c>
      <c r="I146" s="5">
        <f t="shared" si="30"/>
        <v>0.8819039157718448</v>
      </c>
      <c r="J146" s="9">
        <f t="shared" si="31"/>
        <v>-0.11809608422815521</v>
      </c>
      <c r="K146" s="7">
        <f t="shared" si="27"/>
        <v>1.7597575757575896</v>
      </c>
      <c r="L146" s="5">
        <f t="shared" si="24"/>
        <v>0.012360532414736487</v>
      </c>
      <c r="M146" s="6">
        <f t="shared" si="32"/>
        <v>0.010900801937580924</v>
      </c>
      <c r="O146">
        <f t="shared" si="25"/>
        <v>61000</v>
      </c>
      <c r="P146">
        <f t="shared" si="33"/>
        <v>6069.599518145335</v>
      </c>
    </row>
    <row r="147" spans="1:16" ht="16.5" thickBot="1">
      <c r="A147" s="3">
        <f t="shared" si="34"/>
        <v>123</v>
      </c>
      <c r="B147" s="3"/>
      <c r="C147" s="63">
        <v>1230</v>
      </c>
      <c r="D147" s="66">
        <v>50</v>
      </c>
      <c r="E147" s="65">
        <f t="shared" si="28"/>
        <v>0</v>
      </c>
      <c r="F147" s="3"/>
      <c r="G147" s="4">
        <f t="shared" si="26"/>
        <v>0.6495442135262801</v>
      </c>
      <c r="H147" s="4">
        <f t="shared" si="29"/>
        <v>0.2557260683174331</v>
      </c>
      <c r="I147" s="5">
        <f t="shared" si="30"/>
        <v>0.8819039157718448</v>
      </c>
      <c r="J147" s="9">
        <f t="shared" si="31"/>
        <v>-0.11809608422815521</v>
      </c>
      <c r="K147" s="7">
        <f t="shared" si="27"/>
        <v>1.774181818181816</v>
      </c>
      <c r="L147" s="5">
        <f t="shared" si="24"/>
        <v>0.012461848254201427</v>
      </c>
      <c r="M147" s="6">
        <f t="shared" si="32"/>
        <v>0.010990152773134766</v>
      </c>
      <c r="O147">
        <f t="shared" si="25"/>
        <v>61500</v>
      </c>
      <c r="P147">
        <f t="shared" si="33"/>
        <v>6119.350333867838</v>
      </c>
    </row>
    <row r="148" spans="1:16" ht="16.5" thickBot="1">
      <c r="A148" s="3">
        <f t="shared" si="34"/>
        <v>124</v>
      </c>
      <c r="B148" s="3"/>
      <c r="C148" s="63">
        <v>1240</v>
      </c>
      <c r="D148" s="66">
        <v>50</v>
      </c>
      <c r="E148" s="65">
        <f t="shared" si="28"/>
        <v>0</v>
      </c>
      <c r="F148" s="3"/>
      <c r="G148" s="4">
        <f t="shared" si="26"/>
        <v>0.6495442135262801</v>
      </c>
      <c r="H148" s="4">
        <f t="shared" si="29"/>
        <v>0.2557260683174331</v>
      </c>
      <c r="I148" s="5">
        <f t="shared" si="30"/>
        <v>0.8819039157718448</v>
      </c>
      <c r="J148" s="9">
        <f t="shared" si="31"/>
        <v>-0.11809608422815521</v>
      </c>
      <c r="K148" s="7">
        <f t="shared" si="27"/>
        <v>1.7886060606060568</v>
      </c>
      <c r="L148" s="5">
        <f t="shared" si="24"/>
        <v>0.012563164093666467</v>
      </c>
      <c r="M148" s="6">
        <f t="shared" si="32"/>
        <v>0.011079503608688696</v>
      </c>
      <c r="O148">
        <f t="shared" si="25"/>
        <v>62000</v>
      </c>
      <c r="P148">
        <f t="shared" si="33"/>
        <v>6169.101149590341</v>
      </c>
    </row>
    <row r="149" spans="1:16" ht="16.5" thickBot="1">
      <c r="A149" s="3">
        <f t="shared" si="34"/>
        <v>125</v>
      </c>
      <c r="B149" s="3"/>
      <c r="C149" s="63">
        <v>1250</v>
      </c>
      <c r="D149" s="66">
        <v>55</v>
      </c>
      <c r="E149" s="65">
        <f t="shared" si="28"/>
        <v>0</v>
      </c>
      <c r="F149" s="3"/>
      <c r="G149" s="4">
        <f t="shared" si="26"/>
        <v>0.7144986348789081</v>
      </c>
      <c r="H149" s="4">
        <f t="shared" si="29"/>
        <v>0.2812986751491764</v>
      </c>
      <c r="I149" s="5">
        <f t="shared" si="30"/>
        <v>0.9700943073490292</v>
      </c>
      <c r="J149" s="9">
        <f t="shared" si="31"/>
        <v>-0.02990569265097076</v>
      </c>
      <c r="K149" s="7">
        <f t="shared" si="27"/>
        <v>1.8030303030302974</v>
      </c>
      <c r="L149" s="5">
        <f t="shared" si="24"/>
        <v>0.012664479933131507</v>
      </c>
      <c r="M149" s="6">
        <f t="shared" si="32"/>
        <v>0.012285739888666889</v>
      </c>
      <c r="O149">
        <f t="shared" si="25"/>
        <v>68750</v>
      </c>
      <c r="P149">
        <f t="shared" si="33"/>
        <v>31.148034687156212</v>
      </c>
    </row>
    <row r="150" spans="1:16" ht="16.5" thickBot="1">
      <c r="A150" s="3">
        <f t="shared" si="34"/>
        <v>126</v>
      </c>
      <c r="B150" s="3"/>
      <c r="C150" s="63">
        <v>1260</v>
      </c>
      <c r="D150" s="66">
        <v>45</v>
      </c>
      <c r="E150" s="65">
        <f t="shared" si="28"/>
        <v>0</v>
      </c>
      <c r="F150" s="3"/>
      <c r="G150" s="4">
        <f t="shared" si="26"/>
        <v>0.5845897921736521</v>
      </c>
      <c r="H150" s="4">
        <f t="shared" si="29"/>
        <v>0.23015346148568983</v>
      </c>
      <c r="I150" s="5">
        <f t="shared" si="30"/>
        <v>0.7937135241946605</v>
      </c>
      <c r="J150" s="9">
        <f t="shared" si="31"/>
        <v>-0.20628647580533954</v>
      </c>
      <c r="K150" s="7">
        <f t="shared" si="27"/>
        <v>1.8174545454545523</v>
      </c>
      <c r="L150" s="5">
        <f t="shared" si="24"/>
        <v>0.012765795772596646</v>
      </c>
      <c r="M150" s="6">
        <f t="shared" si="32"/>
        <v>0.010132384751816983</v>
      </c>
      <c r="O150">
        <f t="shared" si="25"/>
        <v>56700</v>
      </c>
      <c r="P150">
        <f t="shared" si="33"/>
        <v>12568.602781035346</v>
      </c>
    </row>
    <row r="151" spans="1:16" ht="16.5" thickBot="1">
      <c r="A151" s="3">
        <f t="shared" si="34"/>
        <v>127</v>
      </c>
      <c r="B151" s="3"/>
      <c r="C151" s="63">
        <v>1270</v>
      </c>
      <c r="D151" s="66">
        <v>55</v>
      </c>
      <c r="E151" s="65">
        <f t="shared" si="28"/>
        <v>0</v>
      </c>
      <c r="F151" s="3"/>
      <c r="G151" s="4">
        <f t="shared" si="26"/>
        <v>0.7144986348789081</v>
      </c>
      <c r="H151" s="4">
        <f t="shared" si="29"/>
        <v>0.2812986751491764</v>
      </c>
      <c r="I151" s="5">
        <f t="shared" si="30"/>
        <v>0.9700943073490292</v>
      </c>
      <c r="J151" s="9">
        <f t="shared" si="31"/>
        <v>-0.02990569265097076</v>
      </c>
      <c r="K151" s="7">
        <f t="shared" si="27"/>
        <v>1.8318787878787788</v>
      </c>
      <c r="L151" s="5">
        <f t="shared" si="24"/>
        <v>0.012867111612061586</v>
      </c>
      <c r="M151" s="6">
        <f t="shared" si="32"/>
        <v>0.012482311726885536</v>
      </c>
      <c r="O151">
        <f t="shared" si="25"/>
        <v>69850</v>
      </c>
      <c r="P151">
        <f t="shared" si="33"/>
        <v>31.64640324215071</v>
      </c>
    </row>
    <row r="152" spans="1:16" ht="16.5" thickBot="1">
      <c r="A152" s="3">
        <f t="shared" si="34"/>
        <v>128</v>
      </c>
      <c r="B152" s="3"/>
      <c r="C152" s="63">
        <v>1280</v>
      </c>
      <c r="D152" s="66">
        <v>40</v>
      </c>
      <c r="E152" s="65">
        <f t="shared" si="28"/>
        <v>0</v>
      </c>
      <c r="F152" s="3"/>
      <c r="G152" s="4">
        <f t="shared" si="26"/>
        <v>0.5196353708210241</v>
      </c>
      <c r="H152" s="4">
        <f t="shared" si="29"/>
        <v>0.2045808546539465</v>
      </c>
      <c r="I152" s="5">
        <f t="shared" si="30"/>
        <v>0.7055231326174758</v>
      </c>
      <c r="J152" s="9">
        <f t="shared" si="31"/>
        <v>-0.2944768673825242</v>
      </c>
      <c r="K152" s="7">
        <f t="shared" si="27"/>
        <v>1.8463030303030337</v>
      </c>
      <c r="L152" s="5">
        <f t="shared" si="24"/>
        <v>0.012968427451526727</v>
      </c>
      <c r="M152" s="6">
        <f t="shared" si="32"/>
        <v>0.009149525560723605</v>
      </c>
      <c r="O152">
        <f t="shared" si="25"/>
        <v>51200</v>
      </c>
      <c r="P152">
        <f t="shared" si="33"/>
        <v>19168.104412480352</v>
      </c>
    </row>
    <row r="153" spans="1:16" ht="16.5" thickBot="1">
      <c r="A153" s="3">
        <f>A152+1</f>
        <v>129</v>
      </c>
      <c r="B153" s="3"/>
      <c r="C153" s="63">
        <v>1290</v>
      </c>
      <c r="D153" s="66">
        <v>40</v>
      </c>
      <c r="E153" s="65">
        <f aca="true" t="shared" si="35" ref="E153:E204">IF(AND(D153="",C153&lt;&gt;""),$J$16,0)</f>
        <v>0</v>
      </c>
      <c r="F153" s="3"/>
      <c r="G153" s="4">
        <f t="shared" si="26"/>
        <v>0.5196353708210241</v>
      </c>
      <c r="H153" s="4">
        <f aca="true" t="shared" si="36" ref="H153:H204">G153/2.54</f>
        <v>0.2045808546539465</v>
      </c>
      <c r="I153" s="5">
        <f>(G153/$J$13)</f>
        <v>0.7055231326174758</v>
      </c>
      <c r="J153" s="9">
        <f aca="true" t="shared" si="37" ref="J153:J184">IF(C153&gt;0,I153-1,0)</f>
        <v>-0.2944768673825242</v>
      </c>
      <c r="K153" s="7">
        <f t="shared" si="27"/>
        <v>1.8607272727272886</v>
      </c>
      <c r="L153" s="5">
        <f t="shared" si="24"/>
        <v>0.013069743290991866</v>
      </c>
      <c r="M153" s="6">
        <f aca="true" t="shared" si="38" ref="M153:M184">L153*I153</f>
        <v>0.00922100622916682</v>
      </c>
      <c r="O153">
        <f t="shared" si="25"/>
        <v>51600</v>
      </c>
      <c r="P153">
        <f aca="true" t="shared" si="39" ref="P153:P184">C153*ABS(D153-O$207)</f>
        <v>19317.855228202854</v>
      </c>
    </row>
    <row r="154" spans="1:16" ht="16.5" thickBot="1">
      <c r="A154" s="3">
        <f aca="true" t="shared" si="40" ref="A154:A204">A153+1</f>
        <v>130</v>
      </c>
      <c r="B154" s="3"/>
      <c r="C154" s="63">
        <v>1300</v>
      </c>
      <c r="D154" s="66">
        <v>40</v>
      </c>
      <c r="E154" s="65">
        <f t="shared" si="35"/>
        <v>0</v>
      </c>
      <c r="F154" s="3"/>
      <c r="G154" s="4">
        <f t="shared" si="26"/>
        <v>0.5196353708210241</v>
      </c>
      <c r="H154" s="4">
        <f t="shared" si="36"/>
        <v>0.2045808546539465</v>
      </c>
      <c r="I154" s="5">
        <f>(G154/$J$13)</f>
        <v>0.7055231326174758</v>
      </c>
      <c r="J154" s="9">
        <f t="shared" si="37"/>
        <v>-0.2944768673825242</v>
      </c>
      <c r="K154" s="7">
        <f t="shared" si="27"/>
        <v>1.8751515151515008</v>
      </c>
      <c r="L154" s="5">
        <f aca="true" t="shared" si="41" ref="L154:L204">(K154/K$206)</f>
        <v>0.013171059130456707</v>
      </c>
      <c r="M154" s="6">
        <f t="shared" si="38"/>
        <v>0.009292486897609822</v>
      </c>
      <c r="O154">
        <f aca="true" t="shared" si="42" ref="O154:O204">(D154+E154)*C154</f>
        <v>52000</v>
      </c>
      <c r="P154">
        <f t="shared" si="39"/>
        <v>19467.606043925356</v>
      </c>
    </row>
    <row r="155" spans="1:16" ht="16.5" thickBot="1">
      <c r="A155" s="3">
        <f t="shared" si="40"/>
        <v>131</v>
      </c>
      <c r="B155" s="3"/>
      <c r="C155" s="63">
        <v>1310</v>
      </c>
      <c r="D155" s="66">
        <v>35</v>
      </c>
      <c r="E155" s="65">
        <f t="shared" si="35"/>
        <v>0</v>
      </c>
      <c r="F155" s="3"/>
      <c r="G155" s="4">
        <f aca="true" t="shared" si="43" ref="G155:G204">(D155+E155)/$J$19</f>
        <v>0.45468094946839605</v>
      </c>
      <c r="H155" s="4">
        <f t="shared" si="36"/>
        <v>0.17900824782220318</v>
      </c>
      <c r="I155" s="5">
        <f aca="true" t="shared" si="44" ref="I155:I204">(G155/$J$13)</f>
        <v>0.6173327410402913</v>
      </c>
      <c r="J155" s="9">
        <f t="shared" si="37"/>
        <v>-0.38266725895970866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0.013272374969921848</v>
      </c>
      <c r="M155" s="6">
        <f t="shared" si="38"/>
        <v>0.008193471620296409</v>
      </c>
      <c r="O155">
        <f t="shared" si="42"/>
        <v>45850</v>
      </c>
      <c r="P155">
        <f t="shared" si="39"/>
        <v>26167.35685964786</v>
      </c>
    </row>
    <row r="156" spans="1:16" ht="16.5" thickBot="1">
      <c r="A156" s="3">
        <f t="shared" si="40"/>
        <v>132</v>
      </c>
      <c r="B156" s="3"/>
      <c r="C156" s="63">
        <v>1320</v>
      </c>
      <c r="D156" s="66">
        <v>30</v>
      </c>
      <c r="E156" s="65">
        <f t="shared" si="35"/>
        <v>0</v>
      </c>
      <c r="F156" s="3"/>
      <c r="G156" s="4">
        <f t="shared" si="43"/>
        <v>0.3897265281157681</v>
      </c>
      <c r="H156" s="4">
        <f t="shared" si="36"/>
        <v>0.15343564099045987</v>
      </c>
      <c r="I156" s="5">
        <f t="shared" si="44"/>
        <v>0.5291423494631069</v>
      </c>
      <c r="J156" s="9">
        <f t="shared" si="37"/>
        <v>-0.4708576505368931</v>
      </c>
      <c r="K156" s="7">
        <f t="shared" si="45"/>
        <v>1.9040000000000106</v>
      </c>
      <c r="L156" s="5">
        <f t="shared" si="41"/>
        <v>0.013373690809386987</v>
      </c>
      <c r="M156" s="6">
        <f t="shared" si="38"/>
        <v>0.00707658617587219</v>
      </c>
      <c r="O156">
        <f t="shared" si="42"/>
        <v>39600</v>
      </c>
      <c r="P156">
        <f t="shared" si="39"/>
        <v>32967.10767537036</v>
      </c>
    </row>
    <row r="157" spans="1:16" ht="16.5" thickBot="1">
      <c r="A157" s="3">
        <f t="shared" si="40"/>
        <v>133</v>
      </c>
      <c r="B157" s="3"/>
      <c r="C157" s="63">
        <v>1330</v>
      </c>
      <c r="D157" s="66">
        <v>45</v>
      </c>
      <c r="E157" s="65">
        <f t="shared" si="35"/>
        <v>0</v>
      </c>
      <c r="F157" s="3"/>
      <c r="G157" s="4">
        <f t="shared" si="43"/>
        <v>0.5845897921736521</v>
      </c>
      <c r="H157" s="4">
        <f t="shared" si="36"/>
        <v>0.23015346148568983</v>
      </c>
      <c r="I157" s="5">
        <f t="shared" si="44"/>
        <v>0.7937135241946605</v>
      </c>
      <c r="J157" s="9">
        <f t="shared" si="37"/>
        <v>-0.20628647580533954</v>
      </c>
      <c r="K157" s="7">
        <f t="shared" si="45"/>
        <v>1.918424242424237</v>
      </c>
      <c r="L157" s="5">
        <f t="shared" si="41"/>
        <v>0.013475006648851926</v>
      </c>
      <c r="M157" s="6">
        <f t="shared" si="38"/>
        <v>0.010695295015806744</v>
      </c>
      <c r="O157">
        <f t="shared" si="42"/>
        <v>59850</v>
      </c>
      <c r="P157">
        <f t="shared" si="39"/>
        <v>13266.858491092866</v>
      </c>
    </row>
    <row r="158" spans="1:16" ht="16.5" thickBot="1">
      <c r="A158" s="3">
        <f t="shared" si="40"/>
        <v>134</v>
      </c>
      <c r="B158" s="3"/>
      <c r="C158" s="63">
        <v>1340</v>
      </c>
      <c r="D158" s="66">
        <v>75</v>
      </c>
      <c r="E158" s="65">
        <f t="shared" si="35"/>
        <v>0</v>
      </c>
      <c r="F158" s="3"/>
      <c r="G158" s="4">
        <f t="shared" si="43"/>
        <v>0.9743163202894202</v>
      </c>
      <c r="H158" s="4">
        <f t="shared" si="36"/>
        <v>0.3835891024761497</v>
      </c>
      <c r="I158" s="5">
        <f t="shared" si="44"/>
        <v>1.3228558736577671</v>
      </c>
      <c r="J158" s="9">
        <f t="shared" si="37"/>
        <v>0.32285587365776713</v>
      </c>
      <c r="K158" s="7">
        <f t="shared" si="45"/>
        <v>1.9328484848484777</v>
      </c>
      <c r="L158" s="5">
        <f t="shared" si="41"/>
        <v>0.013576322488316967</v>
      </c>
      <c r="M158" s="6">
        <f t="shared" si="38"/>
        <v>0.01795951794634213</v>
      </c>
      <c r="O158">
        <f t="shared" si="42"/>
        <v>100500</v>
      </c>
      <c r="P158">
        <f t="shared" si="39"/>
        <v>26833.390693184632</v>
      </c>
    </row>
    <row r="159" spans="1:16" ht="16.5" thickBot="1">
      <c r="A159" s="3">
        <f t="shared" si="40"/>
        <v>135</v>
      </c>
      <c r="B159" s="3"/>
      <c r="C159" s="63">
        <v>1350</v>
      </c>
      <c r="D159" s="66">
        <v>80</v>
      </c>
      <c r="E159" s="65">
        <f t="shared" si="35"/>
        <v>0</v>
      </c>
      <c r="F159" s="3"/>
      <c r="G159" s="4">
        <f t="shared" si="43"/>
        <v>1.0392707416420481</v>
      </c>
      <c r="H159" s="4">
        <f t="shared" si="36"/>
        <v>0.409161709307893</v>
      </c>
      <c r="I159" s="5">
        <f t="shared" si="44"/>
        <v>1.4110462652349516</v>
      </c>
      <c r="J159" s="9">
        <f t="shared" si="37"/>
        <v>0.4110462652349516</v>
      </c>
      <c r="K159" s="7">
        <f t="shared" si="45"/>
        <v>1.9472727272727184</v>
      </c>
      <c r="L159" s="5">
        <f t="shared" si="41"/>
        <v>0.013677638327782007</v>
      </c>
      <c r="M159" s="6">
        <f t="shared" si="38"/>
        <v>0.01929978047965123</v>
      </c>
      <c r="O159">
        <f t="shared" si="42"/>
        <v>108000</v>
      </c>
      <c r="P159">
        <f t="shared" si="39"/>
        <v>33783.63987746213</v>
      </c>
    </row>
    <row r="160" spans="1:16" ht="16.5" thickBot="1">
      <c r="A160" s="3">
        <f t="shared" si="40"/>
        <v>136</v>
      </c>
      <c r="B160" s="3"/>
      <c r="C160" s="63">
        <v>1360</v>
      </c>
      <c r="D160" s="66">
        <v>70</v>
      </c>
      <c r="E160" s="65">
        <f t="shared" si="35"/>
        <v>0</v>
      </c>
      <c r="F160" s="3"/>
      <c r="G160" s="4">
        <f t="shared" si="43"/>
        <v>0.9093618989367921</v>
      </c>
      <c r="H160" s="4">
        <f t="shared" si="36"/>
        <v>0.35801649564440635</v>
      </c>
      <c r="I160" s="5">
        <f t="shared" si="44"/>
        <v>1.2346654820805827</v>
      </c>
      <c r="J160" s="9">
        <f t="shared" si="37"/>
        <v>0.2346654820805827</v>
      </c>
      <c r="K160" s="7">
        <f t="shared" si="45"/>
        <v>1.9616969696969875</v>
      </c>
      <c r="L160" s="5">
        <f t="shared" si="41"/>
        <v>0.013778954167247247</v>
      </c>
      <c r="M160" s="6">
        <f t="shared" si="38"/>
        <v>0.017012399089470574</v>
      </c>
      <c r="O160">
        <f t="shared" si="42"/>
        <v>95200</v>
      </c>
      <c r="P160">
        <f t="shared" si="39"/>
        <v>20433.889061739625</v>
      </c>
    </row>
    <row r="161" spans="1:16" ht="16.5" thickBot="1">
      <c r="A161" s="3">
        <f t="shared" si="40"/>
        <v>137</v>
      </c>
      <c r="B161" s="3"/>
      <c r="C161" s="63">
        <v>1370</v>
      </c>
      <c r="D161" s="66">
        <v>80</v>
      </c>
      <c r="E161" s="65">
        <f t="shared" si="35"/>
        <v>0</v>
      </c>
      <c r="F161" s="3"/>
      <c r="G161" s="4">
        <f t="shared" si="43"/>
        <v>1.0392707416420481</v>
      </c>
      <c r="H161" s="4">
        <f t="shared" si="36"/>
        <v>0.409161709307893</v>
      </c>
      <c r="I161" s="5">
        <f t="shared" si="44"/>
        <v>1.4110462652349516</v>
      </c>
      <c r="J161" s="9">
        <f t="shared" si="37"/>
        <v>0.4110462652349516</v>
      </c>
      <c r="K161" s="7">
        <f t="shared" si="45"/>
        <v>1.9761212121211997</v>
      </c>
      <c r="L161" s="5">
        <f t="shared" si="41"/>
        <v>0.013880270006712088</v>
      </c>
      <c r="M161" s="6">
        <f t="shared" si="38"/>
        <v>0.019585703153423808</v>
      </c>
      <c r="O161">
        <f t="shared" si="42"/>
        <v>109600</v>
      </c>
      <c r="P161">
        <f t="shared" si="39"/>
        <v>34284.13824601712</v>
      </c>
    </row>
    <row r="162" spans="1:16" ht="16.5" thickBot="1">
      <c r="A162" s="3">
        <f t="shared" si="40"/>
        <v>138</v>
      </c>
      <c r="B162" s="3"/>
      <c r="C162" s="63">
        <v>1380</v>
      </c>
      <c r="D162" s="66">
        <v>70</v>
      </c>
      <c r="E162" s="65">
        <f t="shared" si="35"/>
        <v>0</v>
      </c>
      <c r="F162" s="3"/>
      <c r="G162" s="4">
        <f t="shared" si="43"/>
        <v>0.9093618989367921</v>
      </c>
      <c r="H162" s="4">
        <f t="shared" si="36"/>
        <v>0.35801649564440635</v>
      </c>
      <c r="I162" s="5">
        <f t="shared" si="44"/>
        <v>1.2346654820805827</v>
      </c>
      <c r="J162" s="9">
        <f t="shared" si="37"/>
        <v>0.2346654820805827</v>
      </c>
      <c r="K162" s="7">
        <f t="shared" si="45"/>
        <v>1.9905454545454688</v>
      </c>
      <c r="L162" s="5">
        <f t="shared" si="41"/>
        <v>0.013981585846177327</v>
      </c>
      <c r="M162" s="6">
        <f t="shared" si="38"/>
        <v>0.01726258142902158</v>
      </c>
      <c r="O162">
        <f t="shared" si="42"/>
        <v>96600</v>
      </c>
      <c r="P162">
        <f t="shared" si="39"/>
        <v>20734.38743029462</v>
      </c>
    </row>
    <row r="163" spans="1:16" ht="16.5" thickBot="1">
      <c r="A163" s="3">
        <f t="shared" si="40"/>
        <v>139</v>
      </c>
      <c r="B163" s="3"/>
      <c r="C163" s="64">
        <v>1390</v>
      </c>
      <c r="D163" s="66">
        <v>50</v>
      </c>
      <c r="E163" s="65">
        <f t="shared" si="35"/>
        <v>0</v>
      </c>
      <c r="F163" s="3"/>
      <c r="G163" s="4">
        <f t="shared" si="43"/>
        <v>0.6495442135262801</v>
      </c>
      <c r="H163" s="4">
        <f t="shared" si="36"/>
        <v>0.2557260683174331</v>
      </c>
      <c r="I163" s="5">
        <f t="shared" si="44"/>
        <v>0.8819039157718448</v>
      </c>
      <c r="J163" s="9">
        <f t="shared" si="37"/>
        <v>-0.11809608422815521</v>
      </c>
      <c r="K163" s="7">
        <f t="shared" si="45"/>
        <v>2.004969696969681</v>
      </c>
      <c r="L163" s="5">
        <f t="shared" si="41"/>
        <v>0.014082901685642168</v>
      </c>
      <c r="M163" s="6">
        <f t="shared" si="38"/>
        <v>0.012419766141997742</v>
      </c>
      <c r="O163">
        <f t="shared" si="42"/>
        <v>69500</v>
      </c>
      <c r="P163">
        <f t="shared" si="39"/>
        <v>6915.363385427882</v>
      </c>
    </row>
    <row r="164" spans="1:16" ht="16.5" thickBot="1">
      <c r="A164" s="3">
        <f t="shared" si="40"/>
        <v>140</v>
      </c>
      <c r="B164" s="3"/>
      <c r="C164" s="64">
        <v>1400</v>
      </c>
      <c r="D164" s="66"/>
      <c r="E164" s="65">
        <f t="shared" si="35"/>
        <v>54.68503937007874</v>
      </c>
      <c r="F164" s="3"/>
      <c r="G164" s="4">
        <f t="shared" si="43"/>
        <v>0.7104070177858292</v>
      </c>
      <c r="H164" s="4">
        <f t="shared" si="36"/>
        <v>0.2796878022778855</v>
      </c>
      <c r="I164" s="5">
        <f t="shared" si="44"/>
        <v>0.9645390070921988</v>
      </c>
      <c r="J164" s="9">
        <f t="shared" si="37"/>
        <v>-0.03546099290780125</v>
      </c>
      <c r="K164" s="7">
        <f t="shared" si="45"/>
        <v>2.01939393939395</v>
      </c>
      <c r="L164" s="5">
        <f t="shared" si="41"/>
        <v>0.014184217525107408</v>
      </c>
      <c r="M164" s="6">
        <f t="shared" si="38"/>
        <v>0.013681231088046863</v>
      </c>
      <c r="O164">
        <f t="shared" si="42"/>
        <v>76559.05511811023</v>
      </c>
      <c r="P164">
        <f t="shared" si="39"/>
        <v>76965.11420115038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98700</v>
      </c>
      <c r="D206" s="3">
        <f>SUM(D25:D204)</f>
        <v>6945</v>
      </c>
      <c r="E206" s="3">
        <f>SUM(E25:E204)</f>
        <v>765.5905511811022</v>
      </c>
      <c r="F206" s="3"/>
      <c r="G206" s="4">
        <f>SUM(G25:G204)</f>
        <v>100.1673895078019</v>
      </c>
      <c r="H206" s="28">
        <f>SUM(H25:H204)</f>
        <v>39.4359801211819</v>
      </c>
      <c r="I206" s="3"/>
      <c r="J206" s="3"/>
      <c r="K206" s="28">
        <f>SUM(K25:K204)</f>
        <v>142.36907575757576</v>
      </c>
      <c r="L206" s="8">
        <f>SUM(L25:L204)</f>
        <v>1</v>
      </c>
      <c r="M206" s="4">
        <f>SUM(M25:M204)</f>
        <v>0.9696547293800993</v>
      </c>
      <c r="O206">
        <f>SUM(O25:O205)</f>
        <v>5426040.551181102</v>
      </c>
      <c r="P206" s="21">
        <f>SUM(P25:P205)</f>
        <v>1102420.9314793102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54.975081572250275</v>
      </c>
    </row>
    <row r="208" spans="1:13" ht="12.75">
      <c r="A208" s="67" t="s">
        <v>1</v>
      </c>
      <c r="B208" s="18"/>
      <c r="C208" s="67" t="s">
        <v>2</v>
      </c>
      <c r="D208" s="67" t="s">
        <v>3</v>
      </c>
      <c r="E208" s="35"/>
      <c r="F208" s="18"/>
      <c r="G208" s="67" t="s">
        <v>4</v>
      </c>
      <c r="H208" s="67" t="s">
        <v>5</v>
      </c>
      <c r="I208" s="67" t="s">
        <v>6</v>
      </c>
      <c r="J208" s="67" t="s">
        <v>7</v>
      </c>
      <c r="K208" s="67" t="s">
        <v>8</v>
      </c>
      <c r="L208" s="67" t="s">
        <v>9</v>
      </c>
      <c r="M208" s="67" t="s">
        <v>10</v>
      </c>
    </row>
    <row r="209" spans="1:13" ht="12.75">
      <c r="A209" s="67"/>
      <c r="B209" s="18"/>
      <c r="C209" s="67"/>
      <c r="D209" s="67"/>
      <c r="E209" s="35"/>
      <c r="F209" s="18"/>
      <c r="G209" s="67"/>
      <c r="H209" s="67"/>
      <c r="I209" s="67"/>
      <c r="J209" s="67"/>
      <c r="K209" s="67"/>
      <c r="L209" s="67"/>
      <c r="M209" s="67"/>
    </row>
    <row r="210" spans="1:13" ht="13.5" thickBot="1">
      <c r="A210" s="68"/>
      <c r="B210" s="19"/>
      <c r="C210" s="68"/>
      <c r="D210" s="68"/>
      <c r="E210" s="36"/>
      <c r="F210" s="19"/>
      <c r="G210" s="68"/>
      <c r="H210" s="68"/>
      <c r="I210" s="68"/>
      <c r="J210" s="68"/>
      <c r="K210" s="68"/>
      <c r="L210" s="68"/>
      <c r="M210" s="68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H208:H210"/>
    <mergeCell ref="I208:I210"/>
    <mergeCell ref="J208:J210"/>
    <mergeCell ref="K208:K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2011-06-21T18:03:05Z</dcterms:modified>
  <cp:category/>
  <cp:version/>
  <cp:contentType/>
  <cp:contentStatus/>
</cp:coreProperties>
</file>